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Commun PRH\Coronavirus\"/>
    </mc:Choice>
  </mc:AlternateContent>
  <xr:revisionPtr revIDLastSave="0" documentId="13_ncr:1_{3C200D4E-A6B8-449B-815D-8BF31C8CC008}" xr6:coauthVersionLast="41" xr6:coauthVersionMax="41" xr10:uidLastSave="{00000000-0000-0000-0000-000000000000}"/>
  <bookViews>
    <workbookView xWindow="28680" yWindow="-120" windowWidth="29040" windowHeight="15840" tabRatio="853" activeTab="1" xr2:uid="{AC2A6A09-511A-4711-AAF5-17B67E52168F}"/>
  </bookViews>
  <sheets>
    <sheet name="Informations" sheetId="3" r:id="rId1"/>
    <sheet name="Décompte avec explication" sheetId="5" r:id="rId2"/>
    <sheet name="Travailleurs ayant droit" sheetId="4" r:id="rId3"/>
    <sheet name="Tableau des charges" sheetId="6" r:id="rId4"/>
    <sheet name="Mensuels" sheetId="1" r:id="rId5"/>
    <sheet name="Horaire" sheetId="2" r:id="rId6"/>
  </sheets>
  <definedNames>
    <definedName name="_xlnm.Print_Area" localSheetId="1">'Décompte avec explication'!$A$1:$F$70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5" i="4" l="1"/>
  <c r="J45" i="4" s="1"/>
  <c r="K45" i="4" s="1"/>
  <c r="H27" i="4"/>
  <c r="J27" i="4" s="1"/>
  <c r="K27" i="4" s="1"/>
  <c r="H28" i="4"/>
  <c r="J28" i="4" s="1"/>
  <c r="K28" i="4" s="1"/>
  <c r="H29" i="4"/>
  <c r="J29" i="4" s="1"/>
  <c r="K29" i="4" s="1"/>
  <c r="H30" i="4"/>
  <c r="J30" i="4" s="1"/>
  <c r="K30" i="4" s="1"/>
  <c r="H31" i="4"/>
  <c r="J31" i="4" s="1"/>
  <c r="K31" i="4" s="1"/>
  <c r="H32" i="4"/>
  <c r="J32" i="4" s="1"/>
  <c r="K32" i="4" s="1"/>
  <c r="H33" i="4"/>
  <c r="J33" i="4" s="1"/>
  <c r="K33" i="4" s="1"/>
  <c r="H34" i="4"/>
  <c r="J34" i="4" s="1"/>
  <c r="K34" i="4" s="1"/>
  <c r="H35" i="4"/>
  <c r="J35" i="4" s="1"/>
  <c r="K35" i="4" s="1"/>
  <c r="H36" i="4"/>
  <c r="J36" i="4" s="1"/>
  <c r="K36" i="4" s="1"/>
  <c r="H37" i="4"/>
  <c r="J37" i="4" s="1"/>
  <c r="K37" i="4" s="1"/>
  <c r="H38" i="4"/>
  <c r="J38" i="4" s="1"/>
  <c r="K38" i="4" s="1"/>
  <c r="H39" i="4"/>
  <c r="J39" i="4" s="1"/>
  <c r="K39" i="4" s="1"/>
  <c r="H40" i="4"/>
  <c r="J40" i="4" s="1"/>
  <c r="K40" i="4" s="1"/>
  <c r="H41" i="4"/>
  <c r="J41" i="4" s="1"/>
  <c r="K41" i="4" s="1"/>
  <c r="H42" i="4"/>
  <c r="J42" i="4" s="1"/>
  <c r="K42" i="4" s="1"/>
  <c r="H43" i="4"/>
  <c r="J43" i="4" s="1"/>
  <c r="K43" i="4" s="1"/>
  <c r="H44" i="4"/>
  <c r="J44" i="4" s="1"/>
  <c r="K44" i="4" s="1"/>
  <c r="H46" i="4"/>
  <c r="J46" i="4" s="1"/>
  <c r="K46" i="4" s="1"/>
  <c r="H8" i="4"/>
  <c r="J8" i="4" s="1"/>
  <c r="K8" i="4" s="1"/>
  <c r="H9" i="4"/>
  <c r="J9" i="4" s="1"/>
  <c r="H10" i="4"/>
  <c r="J10" i="4" s="1"/>
  <c r="H11" i="4"/>
  <c r="J11" i="4" s="1"/>
  <c r="H12" i="4"/>
  <c r="J12" i="4" s="1"/>
  <c r="H13" i="4"/>
  <c r="J13" i="4" s="1"/>
  <c r="H14" i="4"/>
  <c r="J14" i="4" s="1"/>
  <c r="H15" i="4"/>
  <c r="J15" i="4" s="1"/>
  <c r="H16" i="4"/>
  <c r="J16" i="4" s="1"/>
  <c r="H17" i="4"/>
  <c r="J17" i="4" s="1"/>
  <c r="H18" i="4"/>
  <c r="J18" i="4" s="1"/>
  <c r="H19" i="4"/>
  <c r="J19" i="4" s="1"/>
  <c r="H20" i="4"/>
  <c r="J20" i="4" s="1"/>
  <c r="H21" i="4"/>
  <c r="J21" i="4" s="1"/>
  <c r="H22" i="4"/>
  <c r="J22" i="4" s="1"/>
  <c r="H23" i="4"/>
  <c r="J23" i="4" s="1"/>
  <c r="H24" i="4"/>
  <c r="J24" i="4" s="1"/>
  <c r="H25" i="4"/>
  <c r="J25" i="4" s="1"/>
  <c r="H26" i="4"/>
  <c r="J26" i="4" s="1"/>
  <c r="H47" i="4"/>
  <c r="J47" i="4" s="1"/>
  <c r="K9" i="4" l="1"/>
  <c r="K10" i="4"/>
  <c r="K11" i="4"/>
  <c r="K12" i="4"/>
  <c r="K13" i="4"/>
  <c r="K14" i="4"/>
  <c r="K15" i="4"/>
  <c r="K16" i="4"/>
  <c r="K17" i="4"/>
  <c r="K18" i="4"/>
  <c r="K19" i="4"/>
  <c r="K20" i="4"/>
  <c r="K21" i="4"/>
  <c r="K22" i="4"/>
  <c r="K23" i="4"/>
  <c r="K24" i="4"/>
  <c r="K25" i="4"/>
  <c r="K26" i="4"/>
  <c r="K47" i="4"/>
  <c r="E48" i="4"/>
  <c r="D48" i="4"/>
  <c r="K48" i="4" l="1"/>
  <c r="F29" i="5" l="1"/>
  <c r="F24" i="5"/>
  <c r="F34" i="5" s="1"/>
  <c r="F21" i="5"/>
  <c r="F28" i="5" l="1"/>
  <c r="C21" i="1"/>
  <c r="F31" i="5" l="1"/>
  <c r="F32" i="5"/>
  <c r="F4" i="2"/>
  <c r="D4" i="2"/>
  <c r="G4" i="2" s="1"/>
  <c r="D3" i="2"/>
  <c r="G3" i="2" s="1"/>
  <c r="C27" i="1"/>
  <c r="F27" i="1" s="1"/>
  <c r="C5" i="1"/>
  <c r="E21" i="1"/>
  <c r="G21" i="1" s="1"/>
  <c r="A15" i="1"/>
  <c r="C15" i="1" s="1"/>
  <c r="H15" i="1" s="1"/>
  <c r="J15" i="1" s="1"/>
  <c r="C14" i="1"/>
  <c r="E14" i="1" s="1"/>
  <c r="H14" i="1" s="1"/>
  <c r="J14" i="1" s="1"/>
  <c r="F3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Bujard Gaëlle</author>
  </authors>
  <commentList>
    <comment ref="D4" authorId="0" shapeId="0" xr:uid="{87B0ACC7-17BB-4B6B-B526-952DCD614107}">
      <text>
        <r>
          <rPr>
            <sz val="9"/>
            <color indexed="81"/>
            <rFont val="Tahoma"/>
            <family val="2"/>
          </rPr>
          <t xml:space="preserve">
Nom de la caisse choisie par l'entreprise; figure également dans la décision de l'autorité cantonale</t>
        </r>
      </text>
    </comment>
    <comment ref="B8" authorId="0" shapeId="0" xr:uid="{16ED8F0F-A381-4A8C-BCD3-50DEB7023970}">
      <text>
        <r>
          <rPr>
            <sz val="9"/>
            <color indexed="81"/>
            <rFont val="Tahoma"/>
            <family val="2"/>
          </rPr>
          <t xml:space="preserve">Entreprise ou secteur d'exploitation selon la décision de l'autorité cantonale.
</t>
        </r>
      </text>
    </comment>
    <comment ref="B9" authorId="0" shapeId="0" xr:uid="{3EA2B084-5AED-4E52-A939-034351447A8B}">
      <text>
        <r>
          <rPr>
            <sz val="9"/>
            <color indexed="81"/>
            <rFont val="Tahoma"/>
            <family val="2"/>
          </rPr>
          <t>Voir décision de l'autorité cantonale</t>
        </r>
        <r>
          <rPr>
            <sz val="9"/>
            <color indexed="81"/>
            <rFont val="Tahoma"/>
            <family val="2"/>
          </rPr>
          <t xml:space="preserve">
</t>
        </r>
      </text>
    </comment>
    <comment ref="C14" authorId="0" shapeId="0" xr:uid="{C8FECD88-E3CE-442B-A7AB-AFB4628FBE36}">
      <text>
        <r>
          <rPr>
            <sz val="9"/>
            <color indexed="81"/>
            <rFont val="Tahoma"/>
            <family val="2"/>
          </rPr>
          <t xml:space="preserve">Mois pour lequel une indemnité en cas de réduction de l'horaire de travail est demandée.
</t>
        </r>
      </text>
    </comment>
    <comment ref="F19" authorId="0" shapeId="0" xr:uid="{0AD8EA9F-55F3-47F9-BA97-CD1A4CFFACE5}">
      <text>
        <r>
          <rPr>
            <sz val="9"/>
            <color indexed="81"/>
            <rFont val="Tahoma"/>
            <family val="2"/>
          </rPr>
          <t xml:space="preserve">Tous les travailleurs de l'entreprise qui ont droit à l'indemnité. Pour les personnes n'ayant pas droit à l'indemnité, voir explication en dessous 
</t>
        </r>
      </text>
    </comment>
    <comment ref="F20" authorId="0" shapeId="0" xr:uid="{506016AA-590A-4F44-B2B0-A3FE34CF58F0}">
      <text>
        <r>
          <rPr>
            <sz val="9"/>
            <color indexed="81"/>
            <rFont val="Tahoma"/>
            <family val="2"/>
          </rPr>
          <t xml:space="preserve">Tous les travailleurs ayant été affectés par la réduction de l'horaire de travail durant le mois mentionné plus haut.
</t>
        </r>
      </text>
    </comment>
    <comment ref="F22" authorId="0" shapeId="0" xr:uid="{62DB2311-86AB-4F57-A3E3-1DCEF1322F7A}">
      <text>
        <r>
          <rPr>
            <sz val="9"/>
            <color indexed="81"/>
            <rFont val="Tahoma"/>
            <family val="2"/>
          </rPr>
          <t xml:space="preserve">Total pour le mois mentionné plus haut des heures de travail que les travailleurs ayant droit à l'indemnité auraient dû normalement effectuer conformément au contrat de travail (nombre de travailleurs x nombre d'heures à effectuer). 
Veuillez mettre en évidence cette information dans les documents de l'entreprise (voir également explication ci-dessous à ce sujet).
</t>
        </r>
      </text>
    </comment>
    <comment ref="F23" authorId="0" shapeId="0" xr:uid="{F5A69880-ADF8-4716-9CD8-AA9E7BB6F531}">
      <text>
        <r>
          <rPr>
            <sz val="9"/>
            <color indexed="81"/>
            <rFont val="Tahoma"/>
            <family val="2"/>
          </rPr>
          <t xml:space="preserve">Heures de travail perdues pour le mois mentionné plus haut. 
Les absences telles que les vacances, les absences en cas de maladie, d'accident, etc ne sont pas des heures de travail perdues.
</t>
        </r>
      </text>
    </comment>
    <comment ref="F27" authorId="0" shapeId="0" xr:uid="{EC2BBD8F-3C58-40D3-82E2-2A0BAFE033C6}">
      <text>
        <r>
          <rPr>
            <sz val="9"/>
            <color indexed="81"/>
            <rFont val="Tahoma"/>
            <family val="2"/>
          </rPr>
          <t>Éléments constitutifs du salaire cf. explication ci-dessous
Veuillez mettre en évidence ces informations dans les documents de l'entreprise. 
= 4'150 pour les personnes avec pouvoirs de décision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Bujard Gaëlle</author>
  </authors>
  <commentList>
    <comment ref="D7" authorId="0" shapeId="0" xr:uid="{8E1F9E1C-98B8-408B-ADC2-575CBE1EBC54}">
      <text>
        <r>
          <rPr>
            <b/>
            <sz val="9"/>
            <color indexed="81"/>
            <rFont val="Tahoma"/>
            <charset val="1"/>
          </rPr>
          <t>Bujard Gaëlle:</t>
        </r>
        <r>
          <rPr>
            <sz val="9"/>
            <color indexed="81"/>
            <rFont val="Tahoma"/>
            <charset val="1"/>
          </rPr>
          <t xml:space="preserve">
Correspond aux heures à effectuer sur le mois selon la CCT</t>
        </r>
      </text>
    </comment>
    <comment ref="F7" authorId="0" shapeId="0" xr:uid="{F5AF7129-0BEB-4EDF-BBE2-9386E18A0B81}">
      <text>
        <r>
          <rPr>
            <sz val="9"/>
            <color indexed="81"/>
            <rFont val="Tahoma"/>
            <family val="2"/>
          </rPr>
          <t xml:space="preserve">Pour trouver le salaire horaire des travailleurs mensuels se référer à l'onglet Mensuels, possibilité 1 ou 2
</t>
        </r>
      </text>
    </comment>
    <comment ref="K7" authorId="0" shapeId="0" xr:uid="{27FEA066-300D-4596-A032-E5D8B8DE606E}">
      <text>
        <r>
          <rPr>
            <sz val="9"/>
            <color indexed="81"/>
            <rFont val="Tahoma"/>
            <family val="2"/>
          </rPr>
          <t xml:space="preserve">Attention au maximum de 12'350 et pour les patrons 4'150 (3'320 - 80%). Si supérieur, à corriger manuellement
</t>
        </r>
      </text>
    </comment>
    <comment ref="D48" authorId="0" shapeId="0" xr:uid="{7DCB4EC8-D3FA-46EC-B526-AC3EC5E3BECD}">
      <text>
        <r>
          <rPr>
            <sz val="9"/>
            <color indexed="81"/>
            <rFont val="Tahoma"/>
            <family val="2"/>
          </rPr>
          <t>à reporter à la ligne 22 du décompte</t>
        </r>
      </text>
    </comment>
    <comment ref="E48" authorId="0" shapeId="0" xr:uid="{75A09163-A0AA-47B9-866E-34F1EE7CC8FB}">
      <text>
        <r>
          <rPr>
            <sz val="9"/>
            <color indexed="81"/>
            <rFont val="Tahoma"/>
            <family val="2"/>
          </rPr>
          <t xml:space="preserve">à reporter à la ligne 23 du décompte
</t>
        </r>
      </text>
    </comment>
    <comment ref="K48" authorId="0" shapeId="0" xr:uid="{279C169D-0847-459C-8F54-AF8238B48152}">
      <text>
        <r>
          <rPr>
            <sz val="9"/>
            <color indexed="81"/>
            <rFont val="Tahoma"/>
            <family val="2"/>
          </rPr>
          <t xml:space="preserve">à reporter à la ligne 27
du décompte
</t>
        </r>
      </text>
    </comment>
  </commentList>
</comments>
</file>

<file path=xl/sharedStrings.xml><?xml version="1.0" encoding="utf-8"?>
<sst xmlns="http://schemas.openxmlformats.org/spreadsheetml/2006/main" count="142" uniqueCount="120">
  <si>
    <t>Salaire mensuel de base</t>
  </si>
  <si>
    <t>Salaire journalier</t>
  </si>
  <si>
    <t>Nbre de jours chômés</t>
  </si>
  <si>
    <t>Tarif horaire</t>
  </si>
  <si>
    <t>Nbre heures mensuelles selon CCT</t>
  </si>
  <si>
    <t>Salaire horaire</t>
  </si>
  <si>
    <t>Période chômées à 100%</t>
  </si>
  <si>
    <t>Taux de réduction</t>
  </si>
  <si>
    <t>Nbre heures chômées</t>
  </si>
  <si>
    <t>Période chômée à 100% en CHF</t>
  </si>
  <si>
    <t>Nombre d'heure selon CCT</t>
  </si>
  <si>
    <t>Mensuel</t>
  </si>
  <si>
    <t>Journalier</t>
  </si>
  <si>
    <t>CCT Métal Vaud CM</t>
  </si>
  <si>
    <t>CCT SOR</t>
  </si>
  <si>
    <t>CN GO</t>
  </si>
  <si>
    <t>Horaire</t>
  </si>
  <si>
    <t>Salaire horaire de base</t>
  </si>
  <si>
    <t>Période chômées 100%en CHF</t>
  </si>
  <si>
    <t>Salaire horaire à 20%</t>
  </si>
  <si>
    <t>Période chômées 100% en CHF</t>
  </si>
  <si>
    <t>Solution</t>
  </si>
  <si>
    <t>Mensuel constant géré en heure (nbre d'heures fixes sous l'élément 1030 - Salaire horaire)</t>
  </si>
  <si>
    <t>A reporter dans les variables mensuelles</t>
  </si>
  <si>
    <t>Chiffre à compléter par vos soins</t>
  </si>
  <si>
    <t>Nbre heures par jour selon CCT</t>
  </si>
  <si>
    <t>Comment calculer les montants à annoncer dans les variables salaires</t>
  </si>
  <si>
    <t>Les montants inscrits dans les cases jaunes sont à titre d'exemple. Remplacez les par vos propres données.</t>
  </si>
  <si>
    <t xml:space="preserve">Montant à noter dans les éléments :
1017 - Réduction de salaire 
1075 - RHT complément 20% </t>
  </si>
  <si>
    <t>Calcul avec le détail des heures</t>
  </si>
  <si>
    <t>- Sous réserve du préavis positif du Canton</t>
  </si>
  <si>
    <t>- Le calcul pour trouver les 20% pour les fiches salaires de vos salariés se fait de la même manière que le chômage intempérie</t>
  </si>
  <si>
    <t>- Pour les jours/heures chômés, l'employé reçoit le 80% de son salaire mais les charges sociales sont payées sur l'entier du salaire</t>
  </si>
  <si>
    <t>https://fve.ch/a-propos/info-coronavirus/rht</t>
  </si>
  <si>
    <t>FAQ de l'état de Vaud:</t>
  </si>
  <si>
    <t>https://www.vd.ch/toutes-les-actualites/hotline-et-informations-sur-le-coronavirus/coronavirus-informations-pour-les-entreprises-vaudoises/</t>
  </si>
  <si>
    <t>http://www.vd.ch/coronavirus</t>
  </si>
  <si>
    <r>
      <t xml:space="preserve">Heures chômées effectives à noter sous les éléments :
</t>
    </r>
    <r>
      <rPr>
        <sz val="10"/>
        <color rgb="FFFF0000"/>
        <rFont val="Arial"/>
        <family val="2"/>
      </rPr>
      <t xml:space="preserve">1030 - Salaire horaire 
(en nég. à déduire)
</t>
    </r>
    <r>
      <rPr>
        <sz val="10"/>
        <color theme="1"/>
        <rFont val="Arial"/>
        <family val="2"/>
      </rPr>
      <t>1071 - RHT heures chômées</t>
    </r>
  </si>
  <si>
    <t xml:space="preserve">Montant à noter dans l'élément :
1075 - RHT complément 20% </t>
  </si>
  <si>
    <t>Nbre heures chômées effectives à noter sous l'élément :
1071 - RHT heures chômées</t>
  </si>
  <si>
    <t xml:space="preserve">Montant à noter dans les éléments :
1075 - RHT complément 20% </t>
  </si>
  <si>
    <t>Mensuel possibilité 1: sur la base de 21.75 (nombre de jours ouvrables moyen par mois)</t>
  </si>
  <si>
    <t>Nbre jours ouvrables moyen par mois</t>
  </si>
  <si>
    <t>Mensuel possibilité 2: sur la base du nombre d'heures mensuel moyen selon convention. Pour le personnel administratif selon contrat ou règlement d'entreprise</t>
  </si>
  <si>
    <t xml:space="preserve">« Les indications contenues dans le présent fichier édité par le service Prestations Ressources humaines ne constituent qu’une aide au calcul délivrée à bien plaire et à titre </t>
  </si>
  <si>
    <t>ou des entités dans lesquelles elle a des participations ou prend part à leur gestion. »</t>
  </si>
  <si>
    <t xml:space="preserve">gratuit et doivent être considérées comme des actes de pure complaisance, si bien qu’elles ne sauraient engager la responsabilité de la Fédération vaudoise des entrepreneurs (FVE) </t>
  </si>
  <si>
    <t>Nom</t>
  </si>
  <si>
    <t>Prénom</t>
  </si>
  <si>
    <t xml:space="preserve">No. </t>
  </si>
  <si>
    <t>Total</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</si>
  <si>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</si>
  <si>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</si>
  <si>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</si>
  <si>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</si>
  <si>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</si>
  <si>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</si>
  <si>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</si>
  <si>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</si>
  <si>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</si>
  <si>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</si>
  <si>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</si>
  <si>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</si>
  <si>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</si>
  <si>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0"/>
        <color theme="1"/>
        <rFont val="Arial"/>
        <family val="2"/>
      </rPr>
      <t xml:space="preserve">Somme globale des heures à effectuer normalement </t>
    </r>
    <r>
      <rPr>
        <u/>
        <sz val="11"/>
        <color rgb="FF000000"/>
        <rFont val="Arial"/>
        <family val="2"/>
      </rPr>
      <t>pour tous les travailleurs ayants droit</t>
    </r>
  </si>
  <si>
    <t>heures</t>
  </si>
  <si>
    <r>
      <rPr>
        <sz val="10"/>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</si>
  <si>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</si>
  <si>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</si>
  <si>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</si>
  <si>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r>
      <rPr>
        <sz val="10"/>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12 350 francs par personne, ou 3320 francs pour les personnes avec pouvoirs de décision déterminants et leur conjoint - cf. verso)</t>
    </r>
  </si>
  <si>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</si>
  <si>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</si>
  <si>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</si>
  <si>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</si>
  <si>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</si>
  <si>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</si>
  <si>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</si>
  <si>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</si>
  <si>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</si>
  <si>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</si>
  <si>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t>Personnes avec pouvoirs de décision déterminants et leur conjoint</t>
  </si>
  <si>
    <t xml:space="preserve">Pour les personnes dotées de pouvoirs de décision déterminants et leur conjoint, la somme des salaires AVS soumis à cotisation à indiquer s’élève au maximum à 3320 francs.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</si>
  <si>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</si>
  <si>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</si>
  <si>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</si>
  <si>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</si>
  <si>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</si>
  <si>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</si>
  <si>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 xml:space="preserve">                                                    
</t>
  </si>
  <si>
    <t>Annexes:</t>
  </si>
  <si>
    <t>Justificatifs internes des heures à effectuer normalement, des heures perdues pour des raisons économiques et de la somme des salaires</t>
  </si>
  <si>
    <t>Nombre d'heures perdues pour des raisons économiques (heures chômées) (référence ligne 23 du formulaire du service de l'emploi)</t>
  </si>
  <si>
    <t>Nombre d'heures à effectuer normalement pour la période de décompte (mois), ligne 22</t>
  </si>
  <si>
    <t>Taux 13ème salaire (CCT-GO 8.3%, CCT-SOR + CM 8.33%)</t>
  </si>
  <si>
    <t>Salaire horaire avec 13ème et vacances</t>
  </si>
  <si>
    <t>Ne pas modifier les cases grises (calculs automatiques)</t>
  </si>
  <si>
    <t>dès 20 ans révolus jusqu'à 50 ans révolus</t>
  </si>
  <si>
    <t>jusqu'à 20 ans révolus et dès 50 ans révolus</t>
  </si>
  <si>
    <t>CCT - SOR</t>
  </si>
  <si>
    <t>jusqu'à 50 ans</t>
  </si>
  <si>
    <t>dès 50 ans révolus</t>
  </si>
  <si>
    <t>CCT - CM</t>
  </si>
  <si>
    <t>jusqu'à 56 ans</t>
  </si>
  <si>
    <t>dès 56 ans révolus</t>
  </si>
  <si>
    <t>CCT - GO</t>
  </si>
  <si>
    <t>Salaire horaire contractuel à déterminer pour chaque CCT</t>
  </si>
  <si>
    <t>Liste des travailleurs</t>
  </si>
  <si>
    <t>Salaire avec taux vacances</t>
  </si>
  <si>
    <t>Salaire dû pour la période de décompte</t>
  </si>
  <si>
    <t>Taux vacances et jours fériés pour le personnel à l'heure</t>
  </si>
  <si>
    <t>8 jours fériés</t>
  </si>
  <si>
    <t>9 jours fériés</t>
  </si>
  <si>
    <t>4 semaines</t>
  </si>
  <si>
    <t>5 semaines</t>
  </si>
  <si>
    <t>selon tableau du SECO: l'indemnité en cas de réduction de l'horaire de travail</t>
  </si>
  <si>
    <r>
      <rPr>
        <b/>
        <sz val="10"/>
        <color theme="1"/>
        <rFont val="Arial"/>
        <family val="2"/>
      </rPr>
      <t>Mise à jour du document: informations pour l'envoi du décompte à l'autorité cantonale:</t>
    </r>
    <r>
      <rPr>
        <sz val="10"/>
        <color theme="1"/>
        <rFont val="Arial"/>
        <family val="2"/>
      </rPr>
      <t xml:space="preserve">
Suite au préavis de l'autorité cantonale, vous devez lui retourner le formulaire de décompte qu'elle vous aura transmis.
Dans ce fichier excel, vous trouverez une copie du formulaire avec des explications sur certaines cellules, petit coin rouge (il suffit de passer la souris dessus).
Le tableau des charges avec les pourcentages est celui du SECO.
Afin de calculer les salaires soumis à cotisations, nous vous suggérons de faire une liste de tous vos travailleurs. Nous avons préparer un tableau dans la feuille "Travailleurs ayant droit" qui va vous permettre de faire cette 
liste. 
</t>
    </r>
    <r>
      <rPr>
        <i/>
        <sz val="10"/>
        <color theme="1"/>
        <rFont val="Arial"/>
        <family val="2"/>
      </rPr>
      <t>mise à jour: 01.04.2020</t>
    </r>
  </si>
  <si>
    <t>Taux vacances et jours fériés (voir onglet tableau des charges), selon CCT</t>
  </si>
  <si>
    <t>6 semaines</t>
  </si>
  <si>
    <t>Hors 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</si>
</sst>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30" x14ac:knownFonts="1">
    <font>
      <sz val="10"/>
      <color theme="1"/>
      <name val="Arial"/>
      <family val="2"/>
    </font>
    <font>
      <sz val="10"/>
      <color rgb="FFFF0000"/>
      <name val="Arial"/>
      <family val="2"/>
    </font>
    <font>
      <b/>
      <sz val="10"/>
      <color theme="1"/>
      <name val="Arial"/>
      <family val="2"/>
    </font>
    <font>
      <b/>
      <sz val="20"/>
      <color theme="1"/>
      <name val="Arial"/>
      <family val="2"/>
    </font>
    <font>
      <i/>
      <sz val="10"/>
      <color theme="1"/>
      <name val="Arial"/>
      <family val="2"/>
    </font>
    <font>
      <u/>
      <sz val="10"/>
      <color theme="10"/>
      <name val="Arial"/>
      <family val="2"/>
    </font>
    <font>
      <sz val="10"/>
      <name val="Arial"/>
      <family val="2"/>
    </font>
    <font>
      <sz val="9"/>
      <color indexed="81"/>
      <name val="Tahoma"/>
      <family val="2"/>
    </font>
    <font>
      <sz val="11"/>
      <color theme="1"/>
      <name val="Arial"/>
      <family val="2"/>
    </font>
    <font>
      <sz val="10"/>
      <color rgb="FF000000"/>
      <name val="Arial"/>
      <family val="2"/>
    </font>
    <font>
      <b/>
      <sz val="12"/>
      <color rgb="FF000000"/>
      <name val="Arial"/>
      <family val="2"/>
    </font>
    <font>
      <sz val="11"/>
      <name val="Arial"/>
      <family val="2"/>
    </font>
    <font>
      <b/>
      <sz val="11"/>
      <name val="Arial"/>
      <family val="2"/>
    </font>
    <font>
      <b/>
      <sz val="12"/>
      <name val="Arial"/>
      <family val="2"/>
    </font>
    <font>
      <sz val="12"/>
      <color theme="1"/>
      <name val="Arial"/>
      <family val="2"/>
    </font>
    <font>
      <sz val="12"/>
      <name val="Arial"/>
      <family val="2"/>
    </font>
    <font>
      <i/>
      <sz val="11"/>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b/>
      <sz val="12"/>
      <color theme="1"/>
      <name val="Arial"/>
      <family val="2"/>
    </font>
    <font>
      <sz val="10"/>
      <color theme="1"/>
      <name val="Arial"/>
      <family val="2"/>
    </font>
    <font>
      <b/>
      <sz val="11"/>
      <color theme="1"/>
      <name val="Arial"/>
      <family val="2"/>
    </font>
    <font>
      <b/>
      <sz val="14"/>
      <color theme="1"/>
      <name val="Arial"/>
      <family val="2"/>
    </font>
    <font>
      <i/>
      <sz val="10"/>
      <name val="Arial"/>
      <family val="2"/>
    </font>
    <font>
      <sz val="9"/>
      <color indexed="81"/>
      <name val="Tahoma"/>
      <charset val="1"/>
    </font>
    <font>
      <b/>
      <sz val="9"/>
      <color indexed="81"/>
      <name val="Tahoma"/>
      <charset val="1"/>
    </font>
    <font>
      <sz val="14"/>
      <color theme="1"/>
      <name val="Arial"/>
      <family val="2"/>
    </font>
  </fonts>
  <fills count="10">
    <fill>
      <patternFill patternType="none"/>
    </fill>
    <fill>
      <patternFill patternType="gray125"/>
    </fill>
    <fill>
      <patternFill patternType="solid">
        <fgColor theme="1" tint="0.2499465926084170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249977111117893"/>
        <bgColor indexed="64"/>
      </patternFill>
    </fill>
  </fills>
  <borders count="28">
    <border>
      <left/>
      <right/>
      <top/>
      <bottom/>
      <diagonal/>
    </border>
    <border>
      <left style="thin">
        <color theme="8"/>
      </left>
      <right style="thin">
        <color theme="8"/>
      </right>
      <top style="thin">
        <color theme="8"/>
      </top>
      <bottom style="medium">
        <color theme="8"/>
      </bottom>
      <diagonal/>
    </border>
    <border>
      <left style="thin">
        <color theme="8"/>
      </left>
      <right style="thin">
        <color theme="8"/>
      </right>
      <top style="thin">
        <color theme="8"/>
      </top>
      <bottom style="thin">
        <color theme="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0" fontId="8" fillId="0" borderId="0"/>
    <xf numFmtId="9" fontId="23" fillId="0" borderId="0" applyFont="0" applyFill="0" applyBorder="0" applyAlignment="0" applyProtection="0"/>
  </cellStyleXfs>
  <cellXfs count="206">
    <xf numFmtId="0" fontId="0" fillId="0" borderId="0" xfId="0"/>
    <xf numFmtId="0" fontId="0" fillId="0" borderId="0" xfId="0" applyAlignment="1">
      <alignment wrapText="1"/>
    </xf>
    <xf numFmtId="164" fontId="0" fillId="0" borderId="0" xfId="0" applyNumberFormat="1"/>
    <xf numFmtId="164" fontId="0" fillId="0" borderId="0" xfId="0" applyNumberFormat="1" applyAlignment="1">
      <alignment wrapText="1"/>
    </xf>
    <xf numFmtId="164" fontId="2" fillId="0" borderId="0" xfId="0" applyNumberFormat="1" applyFont="1"/>
    <xf numFmtId="4" fontId="0" fillId="0" borderId="0" xfId="0" applyNumberFormat="1" applyAlignment="1">
      <alignment horizontal="center"/>
    </xf>
    <xf numFmtId="164" fontId="0" fillId="0" borderId="0" xfId="0" applyNumberFormat="1" applyAlignment="1">
      <alignment horizontal="center"/>
    </xf>
    <xf numFmtId="4" fontId="0" fillId="0" borderId="0" xfId="0" applyNumberFormat="1" applyAlignment="1">
      <alignment horizontal="right"/>
    </xf>
    <xf numFmtId="164" fontId="0" fillId="2" borderId="0" xfId="0" applyNumberFormat="1" applyFill="1"/>
    <xf numFmtId="164" fontId="0" fillId="0" borderId="0" xfId="0" applyNumberFormat="1" applyAlignment="1">
      <alignment horizontal="left" wrapText="1"/>
    </xf>
    <xf numFmtId="164" fontId="2" fillId="0" borderId="1" xfId="0" applyNumberFormat="1" applyFont="1" applyBorder="1" applyAlignment="1">
      <alignment wrapText="1"/>
    </xf>
    <xf numFmtId="164" fontId="0" fillId="3" borderId="0" xfId="0" applyNumberFormat="1" applyFill="1"/>
    <xf numFmtId="164" fontId="0" fillId="4" borderId="0" xfId="0" applyNumberFormat="1" applyFill="1" applyAlignment="1">
      <alignment wrapText="1"/>
    </xf>
    <xf numFmtId="164" fontId="0" fillId="4" borderId="0" xfId="0" applyNumberFormat="1" applyFill="1" applyAlignment="1">
      <alignment horizontal="left" wrapText="1"/>
    </xf>
    <xf numFmtId="10" fontId="0" fillId="0" borderId="0" xfId="0" applyNumberFormat="1"/>
    <xf numFmtId="164" fontId="0" fillId="4" borderId="0" xfId="0" applyNumberFormat="1" applyFill="1"/>
    <xf numFmtId="164" fontId="0" fillId="0" borderId="0" xfId="0" applyNumberFormat="1" applyFill="1"/>
    <xf numFmtId="0" fontId="0" fillId="0" borderId="3" xfId="0" applyBorder="1"/>
    <xf numFmtId="0" fontId="0" fillId="0" borderId="0" xfId="0" applyBorder="1"/>
    <xf numFmtId="0" fontId="0" fillId="0" borderId="4" xfId="0" applyBorder="1"/>
    <xf numFmtId="0" fontId="0" fillId="0" borderId="3" xfId="0" applyBorder="1" applyAlignment="1">
      <alignment wrapText="1"/>
    </xf>
    <xf numFmtId="0" fontId="0" fillId="0" borderId="0" xfId="0" applyBorder="1" applyAlignment="1">
      <alignment wrapText="1"/>
    </xf>
    <xf numFmtId="164" fontId="0" fillId="3" borderId="3" xfId="0" applyNumberFormat="1" applyFill="1" applyBorder="1"/>
    <xf numFmtId="164" fontId="0" fillId="0" borderId="0" xfId="0" applyNumberFormat="1" applyBorder="1"/>
    <xf numFmtId="164" fontId="0" fillId="3" borderId="0" xfId="0" applyNumberFormat="1" applyFill="1" applyBorder="1"/>
    <xf numFmtId="164" fontId="0" fillId="2" borderId="0" xfId="0" applyNumberFormat="1" applyFill="1" applyBorder="1"/>
    <xf numFmtId="165" fontId="0" fillId="0" borderId="0" xfId="0" applyNumberFormat="1" applyBorder="1"/>
    <xf numFmtId="4" fontId="2" fillId="4" borderId="4" xfId="0" applyNumberFormat="1" applyFont="1" applyFill="1" applyBorder="1"/>
    <xf numFmtId="164" fontId="0" fillId="0" borderId="5" xfId="0" applyNumberFormat="1" applyBorder="1"/>
    <xf numFmtId="164" fontId="0" fillId="0" borderId="6" xfId="0" applyNumberFormat="1" applyBorder="1"/>
    <xf numFmtId="164" fontId="0" fillId="0" borderId="7" xfId="0" applyNumberFormat="1" applyBorder="1"/>
    <xf numFmtId="4" fontId="0" fillId="0" borderId="0" xfId="0" applyNumberFormat="1" applyAlignment="1"/>
    <xf numFmtId="164" fontId="0" fillId="0" borderId="3" xfId="0" applyNumberFormat="1" applyBorder="1" applyAlignment="1">
      <alignment wrapText="1"/>
    </xf>
    <xf numFmtId="164" fontId="0" fillId="0" borderId="0" xfId="0" applyNumberFormat="1" applyBorder="1" applyAlignment="1">
      <alignment wrapText="1"/>
    </xf>
    <xf numFmtId="164" fontId="0" fillId="4" borderId="4" xfId="0" applyNumberFormat="1" applyFill="1" applyBorder="1" applyAlignment="1">
      <alignment horizontal="left" wrapText="1"/>
    </xf>
    <xf numFmtId="4" fontId="0" fillId="4" borderId="4" xfId="0" applyNumberFormat="1" applyFill="1" applyBorder="1" applyAlignment="1">
      <alignment horizontal="right"/>
    </xf>
    <xf numFmtId="4" fontId="0" fillId="0" borderId="7" xfId="0" applyNumberFormat="1" applyBorder="1" applyAlignment="1"/>
    <xf numFmtId="0" fontId="0" fillId="0" borderId="0" xfId="0" applyAlignment="1">
      <alignment horizontal="left"/>
    </xf>
    <xf numFmtId="3" fontId="0" fillId="0" borderId="2" xfId="0" applyNumberFormat="1" applyFont="1" applyFill="1" applyBorder="1" applyAlignment="1">
      <alignment horizontal="center"/>
    </xf>
    <xf numFmtId="164" fontId="0" fillId="4" borderId="4" xfId="0" applyNumberFormat="1" applyFill="1" applyBorder="1" applyAlignment="1">
      <alignment wrapText="1"/>
    </xf>
    <xf numFmtId="164" fontId="0" fillId="4" borderId="0" xfId="0" applyNumberFormat="1" applyFill="1" applyBorder="1" applyAlignment="1">
      <alignment wrapText="1"/>
    </xf>
    <xf numFmtId="10" fontId="0" fillId="0" borderId="0" xfId="0" applyNumberFormat="1" applyBorder="1"/>
    <xf numFmtId="164" fontId="0" fillId="4" borderId="4" xfId="0" applyNumberFormat="1" applyFill="1" applyBorder="1"/>
    <xf numFmtId="0" fontId="0" fillId="0" borderId="5" xfId="0" applyBorder="1"/>
    <xf numFmtId="0" fontId="0" fillId="0" borderId="6" xfId="0" applyBorder="1"/>
    <xf numFmtId="0" fontId="0" fillId="0" borderId="7" xfId="0" applyBorder="1"/>
    <xf numFmtId="0" fontId="0" fillId="4" borderId="0" xfId="0" applyFill="1"/>
    <xf numFmtId="0" fontId="0" fillId="3" borderId="0" xfId="0" applyFill="1"/>
    <xf numFmtId="164" fontId="4" fillId="0" borderId="0" xfId="0" applyNumberFormat="1" applyFont="1"/>
    <xf numFmtId="0" fontId="0" fillId="0" borderId="0" xfId="0" quotePrefix="1"/>
    <xf numFmtId="0" fontId="5" fillId="0" borderId="0" xfId="1"/>
    <xf numFmtId="164" fontId="0" fillId="4" borderId="4" xfId="0" applyNumberFormat="1" applyFill="1" applyBorder="1" applyAlignment="1">
      <alignment horizontal="left" vertical="top" wrapText="1"/>
    </xf>
    <xf numFmtId="0" fontId="6" fillId="6" borderId="14" xfId="0" applyFont="1" applyFill="1" applyBorder="1" applyAlignment="1">
      <alignment vertical="center"/>
    </xf>
    <xf numFmtId="0" fontId="0" fillId="6" borderId="15" xfId="0" applyFill="1" applyBorder="1"/>
    <xf numFmtId="0" fontId="0" fillId="6" borderId="16" xfId="0" applyFill="1" applyBorder="1"/>
    <xf numFmtId="0" fontId="0" fillId="6" borderId="3" xfId="0" applyFill="1" applyBorder="1"/>
    <xf numFmtId="0" fontId="0" fillId="6" borderId="0" xfId="0" applyFill="1" applyBorder="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0" borderId="0" xfId="0" applyAlignment="1">
      <alignment vertical="center"/>
    </xf>
    <xf numFmtId="0" fontId="0" fillId="0" borderId="0" xfId="0" applyAlignment="1">
      <alignment vertical="center" wrapText="1"/>
    </xf>
    <xf numFmtId="0" fontId="6" fillId="0" borderId="0" xfId="2" applyFont="1" applyAlignment="1">
      <alignment wrapText="1"/>
    </xf>
    <xf numFmtId="0" fontId="8" fillId="0" borderId="0" xfId="2" applyAlignment="1">
      <alignment wrapText="1"/>
    </xf>
    <xf numFmtId="0" fontId="8" fillId="0" borderId="0" xfId="2"/>
    <xf numFmtId="0" fontId="6" fillId="0" borderId="0" xfId="2" applyFont="1" applyBorder="1" applyAlignment="1">
      <alignment horizontal="center" vertical="center" wrapText="1"/>
    </xf>
    <xf numFmtId="0" fontId="11" fillId="0" borderId="17" xfId="2" applyFont="1" applyFill="1" applyBorder="1" applyAlignment="1">
      <alignment horizontal="left" vertical="top"/>
    </xf>
    <xf numFmtId="0" fontId="12" fillId="0" borderId="18" xfId="2" applyFont="1" applyFill="1" applyBorder="1" applyAlignment="1">
      <alignment vertical="center"/>
    </xf>
    <xf numFmtId="0" fontId="11" fillId="0" borderId="18" xfId="2" applyFont="1" applyFill="1" applyBorder="1" applyAlignment="1">
      <alignment vertical="center"/>
    </xf>
    <xf numFmtId="0" fontId="12" fillId="0" borderId="19" xfId="2" applyFont="1" applyFill="1" applyBorder="1" applyAlignment="1">
      <alignment vertical="center"/>
    </xf>
    <xf numFmtId="0" fontId="8" fillId="0" borderId="0" xfId="2" applyAlignment="1">
      <alignment vertical="center"/>
    </xf>
    <xf numFmtId="0" fontId="11" fillId="0" borderId="0" xfId="2" applyFont="1" applyFill="1" applyBorder="1" applyAlignment="1">
      <alignment vertical="top"/>
    </xf>
    <xf numFmtId="0" fontId="11" fillId="0" borderId="20" xfId="2" applyFont="1" applyFill="1" applyBorder="1" applyAlignment="1">
      <alignment horizontal="left" vertical="center"/>
    </xf>
    <xf numFmtId="49" fontId="11" fillId="7" borderId="22" xfId="2" applyNumberFormat="1" applyFont="1" applyFill="1" applyBorder="1" applyAlignment="1" applyProtection="1">
      <alignment horizontal="left" vertical="center" wrapText="1"/>
      <protection locked="0"/>
    </xf>
    <xf numFmtId="49" fontId="12" fillId="0" borderId="0" xfId="2" applyNumberFormat="1" applyFont="1" applyFill="1" applyBorder="1" applyAlignment="1">
      <alignment vertical="center" wrapText="1"/>
    </xf>
    <xf numFmtId="49" fontId="12" fillId="0" borderId="21" xfId="2" applyNumberFormat="1" applyFont="1" applyFill="1" applyBorder="1" applyAlignment="1">
      <alignment vertical="center" wrapText="1"/>
    </xf>
    <xf numFmtId="0" fontId="11" fillId="0" borderId="20" xfId="2" applyFont="1" applyFill="1" applyBorder="1" applyAlignment="1">
      <alignment vertical="center"/>
    </xf>
    <xf numFmtId="0" fontId="11" fillId="0" borderId="0" xfId="2" applyFont="1" applyFill="1" applyBorder="1" applyAlignment="1">
      <alignment vertical="center"/>
    </xf>
    <xf numFmtId="49" fontId="12" fillId="0" borderId="0" xfId="2" applyNumberFormat="1" applyFont="1" applyFill="1" applyBorder="1" applyAlignment="1">
      <alignment horizontal="left" vertical="center" wrapText="1"/>
    </xf>
    <xf numFmtId="49" fontId="12" fillId="0" borderId="21" xfId="2" applyNumberFormat="1" applyFont="1" applyFill="1" applyBorder="1" applyAlignment="1">
      <alignment horizontal="left" vertical="center" wrapText="1"/>
    </xf>
    <xf numFmtId="0" fontId="13" fillId="7" borderId="23" xfId="2" applyFont="1" applyFill="1" applyBorder="1" applyAlignment="1">
      <alignment horizontal="left" vertical="center"/>
    </xf>
    <xf numFmtId="49" fontId="13" fillId="7" borderId="22" xfId="2" applyNumberFormat="1" applyFont="1" applyFill="1" applyBorder="1" applyAlignment="1">
      <alignment vertical="center" wrapText="1"/>
    </xf>
    <xf numFmtId="0" fontId="14" fillId="0" borderId="0" xfId="2" applyFont="1" applyAlignment="1">
      <alignment vertical="center"/>
    </xf>
    <xf numFmtId="0" fontId="15" fillId="0" borderId="0" xfId="2" applyFont="1"/>
    <xf numFmtId="0" fontId="11" fillId="0" borderId="0" xfId="2" applyFont="1" applyAlignment="1">
      <alignment vertical="center"/>
    </xf>
    <xf numFmtId="0" fontId="16" fillId="0" borderId="0" xfId="2" applyFont="1" applyFill="1" applyAlignment="1">
      <alignment horizontal="center" vertical="center" wrapText="1"/>
    </xf>
    <xf numFmtId="4" fontId="11" fillId="0" borderId="18" xfId="2" applyNumberFormat="1" applyFont="1" applyFill="1" applyBorder="1" applyAlignment="1">
      <alignment vertical="center"/>
    </xf>
    <xf numFmtId="3" fontId="11" fillId="7" borderId="25" xfId="2" applyNumberFormat="1" applyFont="1" applyFill="1" applyBorder="1" applyAlignment="1" applyProtection="1">
      <alignment vertical="center"/>
      <protection locked="0"/>
    </xf>
    <xf numFmtId="0" fontId="11" fillId="0" borderId="21" xfId="2" applyFont="1" applyFill="1" applyBorder="1" applyAlignment="1">
      <alignment vertical="center"/>
    </xf>
    <xf numFmtId="0" fontId="11" fillId="0" borderId="0" xfId="2" applyFont="1" applyFill="1" applyBorder="1" applyAlignment="1">
      <alignment horizontal="left" vertical="center"/>
    </xf>
    <xf numFmtId="0" fontId="12" fillId="0" borderId="0" xfId="2" applyFont="1" applyFill="1" applyBorder="1" applyAlignment="1">
      <alignment horizontal="left" vertical="center"/>
    </xf>
    <xf numFmtId="0" fontId="11" fillId="0" borderId="21" xfId="2" applyFont="1" applyFill="1" applyBorder="1" applyAlignment="1">
      <alignment horizontal="right" vertical="center"/>
    </xf>
    <xf numFmtId="0" fontId="11" fillId="0" borderId="0" xfId="2" applyFont="1" applyAlignment="1">
      <alignment horizontal="right" vertical="center"/>
    </xf>
    <xf numFmtId="4" fontId="11" fillId="7" borderId="25" xfId="2" applyNumberFormat="1" applyFont="1" applyFill="1" applyBorder="1" applyAlignment="1" applyProtection="1">
      <alignment vertical="center"/>
      <protection locked="0"/>
    </xf>
    <xf numFmtId="0" fontId="11" fillId="0" borderId="0" xfId="2" applyFont="1" applyBorder="1" applyAlignment="1">
      <alignment horizontal="left" vertical="center"/>
    </xf>
    <xf numFmtId="10" fontId="12" fillId="6" borderId="26" xfId="2" applyNumberFormat="1" applyFont="1" applyFill="1" applyBorder="1" applyAlignment="1">
      <alignment horizontal="right" vertical="center"/>
    </xf>
    <xf numFmtId="0" fontId="12" fillId="0" borderId="0" xfId="2" applyFont="1" applyBorder="1" applyAlignment="1">
      <alignment horizontal="left" vertical="center"/>
    </xf>
    <xf numFmtId="0" fontId="11" fillId="0" borderId="0" xfId="2" applyFont="1" applyAlignment="1">
      <alignment horizontal="center" vertical="center"/>
    </xf>
    <xf numFmtId="0" fontId="11" fillId="0" borderId="0" xfId="2" applyFont="1" applyBorder="1" applyAlignment="1">
      <alignment horizontal="right" vertical="center"/>
    </xf>
    <xf numFmtId="4" fontId="11" fillId="0" borderId="25" xfId="2" applyNumberFormat="1" applyFont="1" applyBorder="1" applyAlignment="1">
      <alignment vertical="center"/>
    </xf>
    <xf numFmtId="4" fontId="11" fillId="0" borderId="0" xfId="2" applyNumberFormat="1" applyFont="1" applyFill="1" applyBorder="1" applyAlignment="1">
      <alignment horizontal="right" vertical="center"/>
    </xf>
    <xf numFmtId="4" fontId="11" fillId="0" borderId="27" xfId="2" applyNumberFormat="1" applyFont="1" applyBorder="1" applyAlignment="1">
      <alignment vertical="center"/>
    </xf>
    <xf numFmtId="0" fontId="12" fillId="0" borderId="12" xfId="2" applyFont="1" applyBorder="1" applyAlignment="1">
      <alignment horizontal="right" vertical="center"/>
    </xf>
    <xf numFmtId="4" fontId="12" fillId="0" borderId="13" xfId="2" applyNumberFormat="1" applyFont="1" applyBorder="1" applyAlignment="1">
      <alignment horizontal="right" vertical="center" wrapText="1"/>
    </xf>
    <xf numFmtId="4" fontId="15" fillId="0" borderId="0" xfId="2" applyNumberFormat="1" applyFont="1" applyAlignment="1">
      <alignment horizontal="right"/>
    </xf>
    <xf numFmtId="4" fontId="15" fillId="0" borderId="0" xfId="2" applyNumberFormat="1" applyFont="1"/>
    <xf numFmtId="0" fontId="22" fillId="0" borderId="0" xfId="2" applyFont="1" applyAlignment="1">
      <alignment vertical="center"/>
    </xf>
    <xf numFmtId="0" fontId="22" fillId="0" borderId="0" xfId="2" applyFont="1"/>
    <xf numFmtId="0" fontId="13" fillId="0" borderId="0" xfId="2" applyFont="1"/>
    <xf numFmtId="49" fontId="15" fillId="0" borderId="0" xfId="2" applyNumberFormat="1" applyFont="1" applyAlignment="1">
      <alignment horizontal="left" wrapText="1"/>
    </xf>
    <xf numFmtId="0" fontId="15" fillId="0" borderId="22" xfId="2" applyFont="1" applyBorder="1"/>
    <xf numFmtId="0" fontId="14" fillId="0" borderId="0" xfId="2" applyFont="1" applyAlignment="1">
      <alignment vertical="top"/>
    </xf>
    <xf numFmtId="0" fontId="0" fillId="0" borderId="0" xfId="0" applyFill="1"/>
    <xf numFmtId="4" fontId="0" fillId="0" borderId="0" xfId="0" applyNumberFormat="1"/>
    <xf numFmtId="4" fontId="0" fillId="8" borderId="0" xfId="0" applyNumberFormat="1" applyFill="1"/>
    <xf numFmtId="10" fontId="0" fillId="0" borderId="0" xfId="3" applyNumberFormat="1" applyFont="1"/>
    <xf numFmtId="0" fontId="24" fillId="0" borderId="14" xfId="0" applyFont="1" applyBorder="1"/>
    <xf numFmtId="10" fontId="0" fillId="0" borderId="4" xfId="3" applyNumberFormat="1" applyFont="1" applyBorder="1"/>
    <xf numFmtId="0" fontId="0" fillId="0" borderId="5" xfId="0" applyBorder="1" applyAlignment="1">
      <alignment wrapText="1"/>
    </xf>
    <xf numFmtId="10" fontId="0" fillId="0" borderId="7" xfId="3" applyNumberFormat="1" applyFont="1" applyBorder="1"/>
    <xf numFmtId="0" fontId="24" fillId="0" borderId="3" xfId="0" applyFont="1" applyBorder="1"/>
    <xf numFmtId="4" fontId="0" fillId="8" borderId="0" xfId="3" applyNumberFormat="1" applyFont="1" applyFill="1"/>
    <xf numFmtId="0" fontId="8" fillId="0" borderId="0" xfId="0" applyFont="1" applyAlignment="1">
      <alignment vertical="center"/>
    </xf>
    <xf numFmtId="4" fontId="0" fillId="9" borderId="0" xfId="0" applyNumberFormat="1" applyFill="1" applyAlignment="1">
      <alignment vertical="center"/>
    </xf>
    <xf numFmtId="4" fontId="0" fillId="0" borderId="0" xfId="0" applyNumberFormat="1" applyFill="1" applyAlignment="1">
      <alignment vertical="center"/>
    </xf>
    <xf numFmtId="0" fontId="0" fillId="0" borderId="0" xfId="0" applyFill="1" applyAlignment="1">
      <alignment vertical="center"/>
    </xf>
    <xf numFmtId="0" fontId="25" fillId="0" borderId="0" xfId="0" applyFont="1" applyBorder="1" applyAlignment="1">
      <alignment horizontal="left"/>
    </xf>
    <xf numFmtId="0" fontId="29" fillId="0" borderId="0" xfId="0" applyFont="1"/>
    <xf numFmtId="0" fontId="0" fillId="0" borderId="16" xfId="0" applyBorder="1" applyAlignment="1">
      <alignment horizontal="right"/>
    </xf>
    <xf numFmtId="0" fontId="4" fillId="0" borderId="0" xfId="0" applyFont="1"/>
    <xf numFmtId="0" fontId="24" fillId="0" borderId="15" xfId="0" applyFont="1" applyBorder="1"/>
    <xf numFmtId="0" fontId="0" fillId="0" borderId="6" xfId="0" applyBorder="1" applyAlignment="1">
      <alignment wrapText="1"/>
    </xf>
    <xf numFmtId="0" fontId="24" fillId="0" borderId="0" xfId="0" applyFont="1" applyBorder="1"/>
    <xf numFmtId="0" fontId="0" fillId="0" borderId="15" xfId="0" applyBorder="1" applyAlignment="1">
      <alignment horizontal="right"/>
    </xf>
    <xf numFmtId="0" fontId="0" fillId="0" borderId="3" xfId="0" applyBorder="1" applyAlignment="1"/>
    <xf numFmtId="10" fontId="0" fillId="0" borderId="0" xfId="3" applyNumberFormat="1" applyFont="1" applyBorder="1" applyAlignment="1"/>
    <xf numFmtId="0" fontId="0" fillId="0" borderId="3" xfId="0" applyFill="1" applyBorder="1" applyAlignment="1"/>
    <xf numFmtId="10" fontId="0" fillId="0" borderId="0" xfId="3" applyNumberFormat="1" applyFont="1" applyBorder="1"/>
    <xf numFmtId="0" fontId="0" fillId="0" borderId="5" xfId="0" applyFill="1" applyBorder="1" applyAlignment="1"/>
    <xf numFmtId="10" fontId="0" fillId="0" borderId="6" xfId="3" applyNumberFormat="1" applyFont="1" applyBorder="1"/>
    <xf numFmtId="0" fontId="0" fillId="6" borderId="14" xfId="0" applyFill="1" applyBorder="1" applyAlignment="1">
      <alignment horizontal="left" vertical="top" wrapText="1"/>
    </xf>
    <xf numFmtId="0" fontId="0" fillId="6" borderId="15" xfId="0" applyFill="1" applyBorder="1" applyAlignment="1">
      <alignment horizontal="left" vertical="top" wrapText="1"/>
    </xf>
    <xf numFmtId="0" fontId="0" fillId="6" borderId="1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Border="1" applyAlignment="1">
      <alignment horizontal="left" vertical="top"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49" fontId="14" fillId="0" borderId="0" xfId="2" applyNumberFormat="1" applyFont="1" applyAlignment="1">
      <alignment horizontal="left" vertical="top" wrapText="1"/>
    </xf>
    <xf numFmtId="0" fontId="14" fillId="0" borderId="0" xfId="2" applyFont="1" applyAlignment="1">
      <alignment horizontal="left" vertical="top" wrapText="1"/>
    </xf>
    <xf numFmtId="0" fontId="15" fillId="0" borderId="0" xfId="2" applyFont="1" applyAlignment="1">
      <alignment horizontal="left" vertical="top" wrapText="1"/>
    </xf>
    <xf numFmtId="0" fontId="15" fillId="0" borderId="0" xfId="2" applyFont="1" applyAlignment="1">
      <alignment horizontal="center"/>
    </xf>
    <xf numFmtId="49" fontId="15" fillId="7" borderId="0" xfId="2" applyNumberFormat="1" applyFont="1" applyFill="1" applyAlignment="1" applyProtection="1">
      <alignment horizontal="left" wrapText="1"/>
      <protection locked="0"/>
    </xf>
    <xf numFmtId="0" fontId="15" fillId="0" borderId="22" xfId="2" applyFont="1" applyBorder="1" applyAlignment="1">
      <alignment horizontal="center"/>
    </xf>
    <xf numFmtId="0" fontId="11" fillId="0" borderId="0" xfId="2" applyFont="1" applyAlignment="1">
      <alignment horizontal="left" vertical="center" wrapText="1"/>
    </xf>
    <xf numFmtId="0" fontId="11" fillId="0" borderId="20" xfId="2" applyFont="1" applyBorder="1" applyAlignment="1">
      <alignment horizontal="center" vertical="center"/>
    </xf>
    <xf numFmtId="0" fontId="11" fillId="0" borderId="0" xfId="2" applyFont="1" applyAlignment="1">
      <alignment horizontal="center" vertical="center"/>
    </xf>
    <xf numFmtId="0" fontId="12" fillId="0" borderId="18" xfId="2" applyFont="1" applyFill="1" applyBorder="1" applyAlignment="1">
      <alignment horizontal="left" vertical="center"/>
    </xf>
    <xf numFmtId="0" fontId="11" fillId="0" borderId="0" xfId="2" applyFont="1" applyAlignment="1">
      <alignment horizontal="left" vertical="center"/>
    </xf>
    <xf numFmtId="4" fontId="11" fillId="0" borderId="20" xfId="2" applyNumberFormat="1" applyFont="1" applyBorder="1" applyAlignment="1">
      <alignment horizontal="center" vertical="center"/>
    </xf>
    <xf numFmtId="4" fontId="11" fillId="0" borderId="0" xfId="2" applyNumberFormat="1" applyFont="1" applyAlignment="1">
      <alignment horizontal="center" vertical="center"/>
    </xf>
    <xf numFmtId="0" fontId="12" fillId="0" borderId="11" xfId="2" applyFont="1" applyBorder="1" applyAlignment="1">
      <alignment horizontal="left" vertical="center"/>
    </xf>
    <xf numFmtId="0" fontId="12" fillId="0" borderId="12" xfId="2" applyFont="1" applyBorder="1" applyAlignment="1">
      <alignment horizontal="left" vertical="center"/>
    </xf>
    <xf numFmtId="4" fontId="11" fillId="0" borderId="3" xfId="2" applyNumberFormat="1" applyFont="1" applyBorder="1" applyAlignment="1">
      <alignment horizontal="center" vertical="center"/>
    </xf>
    <xf numFmtId="0" fontId="11" fillId="7" borderId="20" xfId="2" applyFont="1" applyFill="1" applyBorder="1" applyAlignment="1" applyProtection="1">
      <alignment horizontal="left" vertical="top"/>
      <protection locked="0"/>
    </xf>
    <xf numFmtId="0" fontId="11" fillId="7" borderId="0" xfId="2" applyFont="1" applyFill="1" applyBorder="1" applyAlignment="1" applyProtection="1">
      <alignment horizontal="left" vertical="top"/>
      <protection locked="0"/>
    </xf>
    <xf numFmtId="49" fontId="11" fillId="7" borderId="0" xfId="2" applyNumberFormat="1" applyFont="1" applyFill="1" applyBorder="1" applyAlignment="1" applyProtection="1">
      <alignment horizontal="left" vertical="center" wrapText="1"/>
      <protection locked="0"/>
    </xf>
    <xf numFmtId="49" fontId="11" fillId="7" borderId="21" xfId="2" applyNumberFormat="1" applyFont="1" applyFill="1" applyBorder="1" applyAlignment="1" applyProtection="1">
      <alignment horizontal="left" vertical="center" wrapText="1"/>
      <protection locked="0"/>
    </xf>
    <xf numFmtId="0" fontId="11" fillId="7" borderId="23" xfId="2" applyFont="1" applyFill="1" applyBorder="1" applyAlignment="1" applyProtection="1">
      <alignment horizontal="left" vertical="center"/>
      <protection locked="0"/>
    </xf>
    <xf numFmtId="0" fontId="11" fillId="7" borderId="22" xfId="2" applyFont="1" applyFill="1" applyBorder="1" applyAlignment="1" applyProtection="1">
      <alignment horizontal="left" vertical="center"/>
      <protection locked="0"/>
    </xf>
    <xf numFmtId="0" fontId="11" fillId="7" borderId="24" xfId="2" applyFont="1" applyFill="1" applyBorder="1" applyAlignment="1" applyProtection="1">
      <alignment horizontal="left" vertical="center"/>
      <protection locked="0"/>
    </xf>
    <xf numFmtId="49" fontId="13" fillId="7" borderId="22" xfId="2" applyNumberFormat="1" applyFont="1" applyFill="1" applyBorder="1" applyAlignment="1" applyProtection="1">
      <alignment horizontal="left" vertical="center" wrapText="1"/>
      <protection locked="0"/>
    </xf>
    <xf numFmtId="49" fontId="13" fillId="7" borderId="24" xfId="2" applyNumberFormat="1" applyFont="1" applyFill="1" applyBorder="1" applyAlignment="1" applyProtection="1">
      <alignment horizontal="left" vertical="center" wrapText="1"/>
      <protection locked="0"/>
    </xf>
    <xf numFmtId="0" fontId="16" fillId="0" borderId="0" xfId="2" applyFont="1" applyFill="1" applyAlignment="1">
      <alignment horizontal="left" vertical="center" wrapText="1"/>
    </xf>
    <xf numFmtId="0" fontId="11" fillId="0" borderId="0" xfId="2" applyFont="1" applyFill="1" applyBorder="1" applyAlignment="1">
      <alignment horizontal="left" vertical="center"/>
    </xf>
    <xf numFmtId="10" fontId="6" fillId="0" borderId="22" xfId="2" applyNumberFormat="1" applyFont="1" applyBorder="1" applyAlignment="1">
      <alignment horizontal="right" vertical="center" wrapText="1"/>
    </xf>
    <xf numFmtId="0" fontId="11" fillId="7" borderId="0" xfId="2" applyFont="1" applyFill="1" applyBorder="1" applyAlignment="1" applyProtection="1">
      <alignment horizontal="left" vertical="center"/>
      <protection locked="0"/>
    </xf>
    <xf numFmtId="0" fontId="11" fillId="7" borderId="21" xfId="2" applyFont="1" applyFill="1" applyBorder="1" applyAlignment="1" applyProtection="1">
      <alignment horizontal="left" vertical="center"/>
      <protection locked="0"/>
    </xf>
    <xf numFmtId="0" fontId="9" fillId="0" borderId="0" xfId="2" applyFont="1" applyBorder="1" applyAlignment="1">
      <alignment horizontal="center" vertical="center" wrapText="1"/>
    </xf>
    <xf numFmtId="0" fontId="6" fillId="0" borderId="0" xfId="2" applyFont="1" applyBorder="1" applyAlignment="1">
      <alignment horizontal="center" vertical="center" wrapText="1"/>
    </xf>
    <xf numFmtId="0" fontId="12" fillId="7" borderId="20" xfId="2" applyFont="1" applyFill="1" applyBorder="1" applyAlignment="1" applyProtection="1">
      <alignment horizontal="left" vertical="top"/>
      <protection locked="0"/>
    </xf>
    <xf numFmtId="0" fontId="12" fillId="7" borderId="0" xfId="2" applyFont="1" applyFill="1" applyBorder="1" applyAlignment="1" applyProtection="1">
      <alignment horizontal="left" vertical="top"/>
      <protection locked="0"/>
    </xf>
    <xf numFmtId="0" fontId="12" fillId="7" borderId="0" xfId="2" applyFont="1" applyFill="1" applyBorder="1" applyAlignment="1" applyProtection="1">
      <alignment horizontal="left" vertical="center"/>
      <protection locked="0"/>
    </xf>
    <xf numFmtId="0" fontId="12" fillId="7" borderId="21" xfId="2" applyFont="1" applyFill="1" applyBorder="1" applyAlignment="1" applyProtection="1">
      <alignment horizontal="left" vertical="center"/>
      <protection locked="0"/>
    </xf>
    <xf numFmtId="0" fontId="25" fillId="0" borderId="11" xfId="0" applyFont="1" applyBorder="1" applyAlignment="1">
      <alignment horizontal="left"/>
    </xf>
    <xf numFmtId="0" fontId="25" fillId="0" borderId="12" xfId="0" applyFont="1" applyBorder="1" applyAlignment="1">
      <alignment horizontal="left"/>
    </xf>
    <xf numFmtId="0" fontId="25" fillId="0" borderId="13" xfId="0" applyFont="1" applyBorder="1" applyAlignment="1">
      <alignment horizontal="left"/>
    </xf>
    <xf numFmtId="0" fontId="26" fillId="8" borderId="11" xfId="0" applyFont="1" applyFill="1" applyBorder="1" applyAlignment="1">
      <alignment horizontal="left" vertical="center"/>
    </xf>
    <xf numFmtId="0" fontId="26" fillId="8" borderId="12" xfId="0" applyFont="1" applyFill="1" applyBorder="1" applyAlignment="1">
      <alignment horizontal="left" vertical="center"/>
    </xf>
    <xf numFmtId="0" fontId="26" fillId="8" borderId="13" xfId="0" applyFont="1" applyFill="1" applyBorder="1" applyAlignment="1">
      <alignment horizontal="left" vertical="center"/>
    </xf>
    <xf numFmtId="0" fontId="3" fillId="0" borderId="0" xfId="0" applyFont="1" applyAlignment="1">
      <alignment horizontal="left"/>
    </xf>
    <xf numFmtId="0" fontId="2" fillId="5" borderId="11" xfId="0" applyFont="1" applyFill="1" applyBorder="1" applyAlignment="1">
      <alignment horizontal="left"/>
    </xf>
    <xf numFmtId="0" fontId="2" fillId="5" borderId="12" xfId="0" applyFont="1" applyFill="1" applyBorder="1" applyAlignment="1">
      <alignment horizontal="left"/>
    </xf>
    <xf numFmtId="0" fontId="2" fillId="5" borderId="13" xfId="0" applyFont="1" applyFill="1" applyBorder="1" applyAlignment="1">
      <alignment horizontal="left"/>
    </xf>
    <xf numFmtId="164" fontId="2" fillId="5" borderId="11" xfId="0" applyNumberFormat="1" applyFont="1" applyFill="1" applyBorder="1" applyAlignment="1">
      <alignment horizontal="left"/>
    </xf>
    <xf numFmtId="164" fontId="2" fillId="5" borderId="12" xfId="0" applyNumberFormat="1" applyFont="1" applyFill="1" applyBorder="1" applyAlignment="1">
      <alignment horizontal="left"/>
    </xf>
    <xf numFmtId="164" fontId="2" fillId="5" borderId="13" xfId="0" applyNumberFormat="1" applyFont="1" applyFill="1" applyBorder="1" applyAlignment="1">
      <alignment horizontal="left"/>
    </xf>
    <xf numFmtId="0" fontId="0" fillId="0" borderId="0" xfId="0" applyAlignment="1">
      <alignment horizontal="left"/>
    </xf>
    <xf numFmtId="164" fontId="0" fillId="0" borderId="0" xfId="0" applyNumberFormat="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2" fontId="0" fillId="0" borderId="10" xfId="0" applyNumberFormat="1" applyBorder="1" applyAlignment="1">
      <alignment horizontal="center"/>
    </xf>
    <xf numFmtId="164" fontId="2" fillId="5" borderId="0" xfId="0" applyNumberFormat="1" applyFont="1" applyFill="1" applyBorder="1" applyAlignment="1">
      <alignment horizontal="left"/>
    </xf>
    <xf numFmtId="164" fontId="2" fillId="5" borderId="4" xfId="0" applyNumberFormat="1" applyFont="1" applyFill="1" applyBorder="1" applyAlignment="1">
      <alignment horizontal="left"/>
    </xf>
  </cellXfs>
  <cellStyles count="4">
    <cellStyle name="Lien hypertexte" xfId="1" builtinId="8"/>
    <cellStyle name="Normal" xfId="0" builtinId="0"/>
    <cellStyle name="Normal 2" xfId="2" xr:uid="{D1514666-799B-48B0-98BD-66F222A7C216}"/>
    <cellStyle name="Pourcentage" xfId="3" builtinId="5"/>
  </cellStyles>
  <dxfs count="58">
    <dxf>
      <numFmt numFmtId="164" formatCode="#,##0.0000"/>
      <fill>
        <patternFill patternType="solid">
          <fgColor indexed="64"/>
          <bgColor theme="9" tint="0.59999389629810485"/>
        </patternFill>
      </fill>
    </dxf>
    <dxf>
      <numFmt numFmtId="164" formatCode="#,##0.0000"/>
      <fill>
        <patternFill patternType="solid">
          <fgColor indexed="64"/>
          <bgColor theme="1" tint="0.24994659260841701"/>
        </patternFill>
      </fill>
    </dxf>
    <dxf>
      <numFmt numFmtId="14" formatCode="0.00%"/>
    </dxf>
    <dxf>
      <numFmt numFmtId="164" formatCode="#,##0.0000"/>
    </dxf>
    <dxf>
      <numFmt numFmtId="164" formatCode="#,##0.0000"/>
      <fill>
        <patternFill patternType="solid">
          <fgColor indexed="64"/>
          <bgColor rgb="FFFFFF00"/>
        </patternFill>
      </fill>
    </dxf>
    <dxf>
      <numFmt numFmtId="164" formatCode="#,##0.0000"/>
      <fill>
        <patternFill patternType="solid">
          <fgColor indexed="64"/>
          <bgColor rgb="FFFFFF00"/>
        </patternFill>
      </fill>
    </dxf>
    <dxf>
      <numFmt numFmtId="164" formatCode="#,##0.0000"/>
      <alignment horizontal="general" vertical="bottom" textRotation="0" wrapText="1" indent="0" justifyLastLine="0" shrinkToFit="0" readingOrder="0"/>
    </dxf>
    <dxf>
      <numFmt numFmtId="164" formatCode="#,##0.0000"/>
      <fill>
        <patternFill patternType="solid">
          <fgColor indexed="64"/>
          <bgColor theme="9" tint="0.59999389629810485"/>
        </patternFill>
      </fill>
    </dxf>
    <dxf>
      <numFmt numFmtId="164" formatCode="#,##0.0000"/>
      <fill>
        <patternFill patternType="solid">
          <fgColor indexed="64"/>
          <bgColor theme="1" tint="0.24994659260841701"/>
        </patternFill>
      </fill>
    </dxf>
    <dxf>
      <numFmt numFmtId="14" formatCode="0.00%"/>
    </dxf>
    <dxf>
      <numFmt numFmtId="164" formatCode="#,##0.0000"/>
    </dxf>
    <dxf>
      <numFmt numFmtId="164" formatCode="#,##0.0000"/>
      <fill>
        <patternFill patternType="solid">
          <fgColor indexed="64"/>
          <bgColor rgb="FFFFFF00"/>
        </patternFill>
      </fill>
    </dxf>
    <dxf>
      <numFmt numFmtId="164" formatCode="#,##0.0000"/>
      <fill>
        <patternFill patternType="solid">
          <fgColor indexed="64"/>
          <bgColor rgb="FFFFFF00"/>
        </patternFill>
      </fill>
    </dxf>
    <dxf>
      <numFmt numFmtId="164" formatCode="#,##0.0000"/>
      <alignment horizontal="general" vertical="bottom" textRotation="0" wrapText="1" indent="0" justifyLastLine="0" shrinkToFit="0" readingOrder="0"/>
    </dxf>
    <dxf>
      <numFmt numFmtId="4" formatCode="#,##0.00"/>
      <fill>
        <patternFill patternType="solid">
          <fgColor indexed="64"/>
          <bgColor theme="9" tint="0.59999389629810485"/>
        </patternFill>
      </fill>
      <alignment horizontal="right" vertical="bottom" textRotation="0" wrapText="0" indent="0" justifyLastLine="0" shrinkToFit="0" readingOrder="0"/>
    </dxf>
    <dxf>
      <numFmt numFmtId="165" formatCode="0.0000%"/>
    </dxf>
    <dxf>
      <numFmt numFmtId="164" formatCode="#,##0.0000"/>
    </dxf>
    <dxf>
      <numFmt numFmtId="164" formatCode="#,##0.0000"/>
      <fill>
        <patternFill patternType="solid">
          <fgColor indexed="64"/>
          <bgColor rgb="FFFFFF00"/>
        </patternFill>
      </fill>
    </dxf>
    <dxf>
      <numFmt numFmtId="164" formatCode="#,##0.0000"/>
    </dxf>
    <dxf>
      <numFmt numFmtId="164" formatCode="#,##0.0000"/>
      <fill>
        <patternFill patternType="solid">
          <fgColor indexed="64"/>
          <bgColor rgb="FFFFFF00"/>
        </patternFill>
      </fill>
    </dxf>
    <dxf>
      <numFmt numFmtId="164" formatCode="#,##0.0000"/>
      <fill>
        <patternFill patternType="solid">
          <fgColor indexed="64"/>
          <bgColor rgb="FFFFFF00"/>
        </patternFill>
      </fill>
    </dxf>
    <dxf>
      <numFmt numFmtId="164" formatCode="#,##0.0000"/>
      <alignment horizontal="general" vertical="bottom" textRotation="0" wrapText="1" indent="0" justifyLastLine="0" shrinkToFit="0" readingOrder="0"/>
    </dxf>
    <dxf>
      <numFmt numFmtId="4" formatCode="#,##0.00"/>
      <alignment horizontal="center" vertical="bottom" textRotation="0" wrapText="0" indent="0" justifyLastLine="0" shrinkToFit="0" readingOrder="0"/>
    </dxf>
    <dxf>
      <numFmt numFmtId="4" formatCode="#,##0.00"/>
      <alignment horizontal="center" vertical="bottom" textRotation="0" wrapText="0" indent="0" justifyLastLine="0" shrinkToFit="0" readingOrder="0"/>
    </dxf>
    <dxf>
      <numFmt numFmtId="164" formatCode="#,##0.0000"/>
    </dxf>
    <dxf>
      <font>
        <b/>
      </font>
      <numFmt numFmtId="4" formatCode="#,##0.00"/>
      <fill>
        <patternFill patternType="solid">
          <fgColor indexed="64"/>
          <bgColor theme="9" tint="0.59999389629810485"/>
        </patternFill>
      </fill>
    </dxf>
    <dxf>
      <numFmt numFmtId="165" formatCode="0.0000%"/>
    </dxf>
    <dxf>
      <numFmt numFmtId="164" formatCode="#,##0.0000"/>
    </dxf>
    <dxf>
      <numFmt numFmtId="164" formatCode="#,##0.0000"/>
    </dxf>
    <dxf>
      <numFmt numFmtId="164" formatCode="#,##0.0000"/>
    </dxf>
    <dxf>
      <numFmt numFmtId="164" formatCode="#,##0.0000"/>
      <fill>
        <patternFill patternType="solid">
          <fgColor indexed="64"/>
          <bgColor rgb="FFFFFF00"/>
        </patternFill>
      </fill>
    </dxf>
    <dxf>
      <alignment horizontal="general" vertical="bottom" textRotation="0" wrapText="1" indent="0" justifyLastLine="0" shrinkToFit="0" readingOrder="0"/>
    </dxf>
    <dxf>
      <numFmt numFmtId="4" formatCode="#,##0.00"/>
      <fill>
        <patternFill patternType="solid">
          <fgColor indexed="64"/>
          <bgColor theme="8" tint="-0.249977111117893"/>
        </patternFill>
      </fill>
      <alignment horizontal="general" vertical="center" textRotation="0" wrapText="0" indent="0" justifyLastLine="0" shrinkToFit="0" readingOrder="0"/>
    </dxf>
    <dxf>
      <numFmt numFmtId="4" formatCode="#,##0.00"/>
      <fill>
        <patternFill patternType="solid">
          <fgColor indexed="64"/>
          <bgColor theme="2" tint="-0.249977111117893"/>
        </patternFill>
      </fill>
    </dxf>
    <dxf>
      <fill>
        <patternFill patternType="none">
          <fgColor indexed="64"/>
          <bgColor indexed="65"/>
        </patternFill>
      </fill>
      <alignment horizontal="general" vertical="center" textRotation="0" wrapText="0" indent="0" justifyLastLine="0" shrinkToFit="0" readingOrder="0"/>
    </dxf>
    <dxf>
      <numFmt numFmtId="4" formatCode="#,##0.00"/>
      <fill>
        <patternFill patternType="solid">
          <fgColor indexed="64"/>
          <bgColor theme="2" tint="-0.249977111117893"/>
        </patternFill>
      </fill>
    </dxf>
    <dxf>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4" formatCode="0.00%"/>
    </dxf>
    <dxf>
      <numFmt numFmtId="4"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4" formatCode="#,##0.00"/>
      <fill>
        <patternFill patternType="solid">
          <fgColor indexed="64"/>
          <bgColor theme="2" tint="-0.249977111117893"/>
        </patternFill>
      </fill>
    </dxf>
    <dxf>
      <numFmt numFmtId="4" formatCode="#,##0.00"/>
      <fill>
        <patternFill patternType="none">
          <fgColor indexed="64"/>
          <bgColor indexed="65"/>
        </patternFill>
      </fill>
      <alignment horizontal="general" vertical="center" textRotation="0" wrapText="0" indent="0" justifyLastLine="0" shrinkToFit="0" readingOrder="0"/>
    </dxf>
    <dxf>
      <numFmt numFmtId="14" formatCode="0.00%"/>
    </dxf>
    <dxf>
      <numFmt numFmtId="4" formatCode="#,##0.00"/>
      <fill>
        <patternFill patternType="none">
          <fgColor indexed="64"/>
          <bgColor indexed="65"/>
        </patternFill>
      </fill>
      <alignment horizontal="general" vertical="center" textRotation="0" wrapText="0" indent="0" justifyLastLine="0" shrinkToFit="0" readingOrder="0"/>
    </dxf>
    <dxf>
      <numFmt numFmtId="4" formatCode="#,##0.00"/>
    </dxf>
    <dxf>
      <numFmt numFmtId="4" formatCode="#,##0.00"/>
      <fill>
        <patternFill patternType="solid">
          <fgColor indexed="64"/>
          <bgColor theme="8" tint="-0.249977111117893"/>
        </patternFill>
      </fill>
      <alignment horizontal="general" vertical="center" textRotation="0" wrapText="0" indent="0" justifyLastLine="0" shrinkToFit="0" readingOrder="0"/>
    </dxf>
    <dxf>
      <numFmt numFmtId="4" formatCode="#,##0.00"/>
    </dxf>
    <dxf>
      <numFmt numFmtId="4" formatCode="#,##0.00"/>
      <fill>
        <patternFill patternType="solid">
          <fgColor indexed="64"/>
          <bgColor theme="8" tint="-0.249977111117893"/>
        </patternFill>
      </fill>
      <alignment horizontal="general" vertical="center" textRotation="0" wrapText="0" indent="0" justifyLastLine="0" shrinkToFit="0" readingOrder="0"/>
    </dxf>
    <dxf>
      <numFmt numFmtId="4" formatCode="#,##0.00"/>
    </dxf>
    <dxf>
      <alignment horizontal="general"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oneCellAnchor>
    <xdr:from>
      <xdr:col>0</xdr:col>
      <xdr:colOff>580532</xdr:colOff>
      <xdr:row>7</xdr:row>
      <xdr:rowOff>223580</xdr:rowOff>
    </xdr:from>
    <xdr:ext cx="6087256" cy="2628220"/>
    <xdr:sp macro="" textlink="">
      <xdr:nvSpPr>
        <xdr:cNvPr id="2" name="Rectangle 1">
          <a:extLst>
            <a:ext uri="{FF2B5EF4-FFF2-40B4-BE49-F238E27FC236}">
              <a16:creationId xmlns:a16="http://schemas.microsoft.com/office/drawing/2014/main" id="{8C9AA326-1740-4625-A061-A2E34C269779}"/>
            </a:ext>
          </a:extLst>
        </xdr:cNvPr>
        <xdr:cNvSpPr/>
      </xdr:nvSpPr>
      <xdr:spPr>
        <a:xfrm rot="20002018">
          <a:off x="580532" y="2452430"/>
          <a:ext cx="6087256" cy="2628220"/>
        </a:xfrm>
        <a:prstGeom prst="rect">
          <a:avLst/>
        </a:prstGeom>
        <a:noFill/>
      </xdr:spPr>
      <xdr:txBody>
        <a:bodyPr wrap="squar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Merci d'utiliser le formulaire</a:t>
          </a:r>
          <a:r>
            <a:rPr lang="fr-FR" sz="5400" b="1" cap="none" spc="0" baseline="0">
              <a:ln w="22225">
                <a:solidFill>
                  <a:schemeClr val="accent2"/>
                </a:solidFill>
                <a:prstDash val="solid"/>
              </a:ln>
              <a:solidFill>
                <a:schemeClr val="accent2">
                  <a:lumMod val="40000"/>
                  <a:lumOff val="60000"/>
                </a:schemeClr>
              </a:solidFill>
              <a:effectLst/>
            </a:rPr>
            <a:t> reçu du service de l'emploi</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7</xdr:col>
      <xdr:colOff>794819</xdr:colOff>
      <xdr:row>9</xdr:row>
      <xdr:rowOff>155073</xdr:rowOff>
    </xdr:from>
    <xdr:ext cx="184731" cy="937629"/>
    <xdr:sp macro="" textlink="">
      <xdr:nvSpPr>
        <xdr:cNvPr id="3" name="Rectangle 2">
          <a:extLst>
            <a:ext uri="{FF2B5EF4-FFF2-40B4-BE49-F238E27FC236}">
              <a16:creationId xmlns:a16="http://schemas.microsoft.com/office/drawing/2014/main" id="{A787E95A-EF9D-4272-A238-EE5A136E0995}"/>
            </a:ext>
          </a:extLst>
        </xdr:cNvPr>
        <xdr:cNvSpPr/>
      </xdr:nvSpPr>
      <xdr:spPr>
        <a:xfrm>
          <a:off x="8833919" y="2860173"/>
          <a:ext cx="184731" cy="937629"/>
        </a:xfrm>
        <a:prstGeom prst="rect">
          <a:avLst/>
        </a:prstGeom>
        <a:noFill/>
      </xdr:spPr>
      <xdr:txBody>
        <a:bodyPr wrap="none" lIns="91440" tIns="45720" rIns="91440" bIns="45720">
          <a:spAutoFit/>
        </a:bodyPr>
        <a:lstStyle/>
        <a:p>
          <a:pPr algn="ctr"/>
          <a:endParaRPr lang="fr-CH"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editAs="oneCell">
    <xdr:from>
      <xdr:col>1</xdr:col>
      <xdr:colOff>1094700</xdr:colOff>
      <xdr:row>26</xdr:row>
      <xdr:rowOff>275940</xdr:rowOff>
    </xdr:from>
    <xdr:to>
      <xdr:col>2</xdr:col>
      <xdr:colOff>14055</xdr:colOff>
      <xdr:row>26</xdr:row>
      <xdr:rowOff>279900</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5" name="Encre 4">
              <a:extLst>
                <a:ext uri="{FF2B5EF4-FFF2-40B4-BE49-F238E27FC236}">
                  <a16:creationId xmlns:a16="http://schemas.microsoft.com/office/drawing/2014/main" id="{26FB26E5-9BF7-4C9A-8C7D-11BD986BC928}"/>
                </a:ext>
              </a:extLst>
            </xdr14:cNvPr>
            <xdr14:cNvContentPartPr/>
          </xdr14:nvContentPartPr>
          <xdr14:nvPr macro=""/>
          <xdr14:xfrm>
            <a:off x="2428200" y="7895940"/>
            <a:ext cx="224280" cy="3960"/>
          </xdr14:xfrm>
        </xdr:contentPart>
      </mc:Choice>
      <mc:Fallback>
        <xdr:pic>
          <xdr:nvPicPr>
            <xdr:cNvPr id="5" name="Encre 4">
              <a:extLst>
                <a:ext uri="{FF2B5EF4-FFF2-40B4-BE49-F238E27FC236}">
                  <a16:creationId xmlns:a16="http://schemas.microsoft.com/office/drawing/2014/main" id="{26FB26E5-9BF7-4C9A-8C7D-11BD986BC928}"/>
                </a:ext>
              </a:extLst>
            </xdr:cNvPr>
            <xdr:cNvPicPr/>
          </xdr:nvPicPr>
          <xdr:blipFill>
            <a:blip xmlns:r="http://schemas.openxmlformats.org/officeDocument/2006/relationships" r:embed="rId2"/>
            <a:stretch>
              <a:fillRect/>
            </a:stretch>
          </xdr:blipFill>
          <xdr:spPr>
            <a:xfrm>
              <a:off x="2365200" y="7833300"/>
              <a:ext cx="349920" cy="129600"/>
            </a:xfrm>
            <a:prstGeom prst="rect">
              <a:avLst/>
            </a:prstGeom>
          </xdr:spPr>
        </xdr:pic>
      </mc:Fallback>
    </mc:AlternateContent>
    <xdr:clientData/>
  </xdr:twoCellAnchor>
  <xdr:oneCellAnchor>
    <xdr:from>
      <xdr:col>6</xdr:col>
      <xdr:colOff>359229</xdr:colOff>
      <xdr:row>0</xdr:row>
      <xdr:rowOff>492579</xdr:rowOff>
    </xdr:from>
    <xdr:ext cx="5501105" cy="4318811"/>
    <xdr:sp macro="" textlink="">
      <xdr:nvSpPr>
        <xdr:cNvPr id="6" name="Rectangle 5">
          <a:extLst>
            <a:ext uri="{FF2B5EF4-FFF2-40B4-BE49-F238E27FC236}">
              <a16:creationId xmlns:a16="http://schemas.microsoft.com/office/drawing/2014/main" id="{47FF362B-6214-4CDE-8934-DA81D8976CA7}"/>
            </a:ext>
          </a:extLst>
        </xdr:cNvPr>
        <xdr:cNvSpPr/>
      </xdr:nvSpPr>
      <xdr:spPr>
        <a:xfrm>
          <a:off x="7779204" y="492579"/>
          <a:ext cx="5501105" cy="4318811"/>
        </a:xfrm>
        <a:prstGeom prst="rect">
          <a:avLst/>
        </a:prstGeom>
        <a:noFill/>
      </xdr:spPr>
      <xdr:txBody>
        <a:bodyPr wrap="squar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Le formulaire de décompte est ici à titre d'exemple, pour les explications</a:t>
          </a:r>
        </a:p>
      </xdr:txBody>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4-03T06:46:22.660"/>
    </inkml:context>
    <inkml:brush xml:id="br0">
      <inkml:brushProperty name="width" value="0.35" units="cm"/>
      <inkml:brushProperty name="height" value="0.35" units="cm"/>
      <inkml:brushProperty name="ignorePressure" value="1"/>
    </inkml:brush>
  </inkml:definitions>
  <inkml:trace contextRef="#ctx0" brushRef="#br0">0 1,'558'0,"-510"5,-32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61B5341-2FF6-488B-B8A0-DC3034EAE817}" name="Tableau689" displayName="Tableau689" ref="A7:K48" totalsRowCount="1" headerRowDxfId="52" totalsRowDxfId="51">
  <autoFilter ref="A7:K47" xr:uid="{184DF4C7-3D22-4429-92CE-0E67A309C0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B9C4A46-0848-4A33-B80C-64EA8355E468}" name="No. " totalsRowLabel="Total" totalsRowDxfId="50"/>
    <tableColumn id="2" xr3:uid="{120FC860-ADD2-439F-9394-F1BD439A8989}" name="Nom" totalsRowDxfId="49"/>
    <tableColumn id="3" xr3:uid="{287EB758-05DC-42C1-8BA4-496587D6CF38}" name="Prénom" totalsRowDxfId="48"/>
    <tableColumn id="4" xr3:uid="{9C6B25DC-98C7-48E3-8715-5D8D9B3ABCF3}" name="Nombre d'heures à effectuer normalement pour la période de décompte (mois), ligne 22" totalsRowFunction="sum" dataDxfId="47" totalsRowDxfId="46"/>
    <tableColumn id="5" xr3:uid="{0AC8C626-1CC9-4982-9B11-07C6DD3FB594}" name="Nombre d'heures perdues pour des raisons économiques (heures chômées) (référence ligne 23 du formulaire du service de l'emploi)" totalsRowFunction="sum" dataDxfId="45" totalsRowDxfId="44"/>
    <tableColumn id="6" xr3:uid="{BDD470EF-E7D0-48B4-96F3-5989C7E2D77D}" name="Salaire horaire contractuel à déterminer pour chaque CCT" dataDxfId="43" totalsRowDxfId="42"/>
    <tableColumn id="9" xr3:uid="{510465BC-86A0-473B-816A-4F2F57207D1D}" name="Taux vacances et jours fériés (voir onglet tableau des charges), selon CCT" dataDxfId="41" totalsRowDxfId="40"/>
    <tableColumn id="10" xr3:uid="{D51B4ECC-4FB1-4A7B-AB5A-A6F62DADA39F}" name="Salaire avec taux vacances" dataDxfId="39" totalsRowDxfId="38" dataCellStyle="Pourcentage">
      <calculatedColumnFormula>Tableau689[[#This Row],[Salaire horaire contractuel à déterminer pour chaque CCT]]*(1+Tableau689[[#This Row],[Taux vacances et jours fériés (voir onglet tableau des charges), selon CCT]])</calculatedColumnFormula>
    </tableColumn>
    <tableColumn id="7" xr3:uid="{BFFB9F91-EDE5-4DBC-808C-4FE79262CB4C}" name="Taux 13ème salaire (CCT-GO 8.3%, CCT-SOR + CM 8.33%)" dataDxfId="37" totalsRowDxfId="36" dataCellStyle="Pourcentage"/>
    <tableColumn id="11" xr3:uid="{945F84CD-7A90-46DC-BCBE-35B9028D5D5A}" name="Salaire horaire avec 13ème et vacances" dataDxfId="35" totalsRowDxfId="34">
      <calculatedColumnFormula>Tableau689[[#This Row],[Salaire avec taux vacances]]*(1+Tableau689[[#This Row],[Taux 13ème salaire (CCT-GO 8.3%, CCT-SOR + CM 8.33%)]])</calculatedColumnFormula>
    </tableColumn>
    <tableColumn id="12" xr3:uid="{A9010566-150A-48D0-B633-314AE6C644FA}" name="Salaire dû pour la période de décompte" totalsRowFunction="sum" dataDxfId="33" totalsRowDxfId="32">
      <calculatedColumnFormula>Tableau689[[#This Row],[Salaire horaire avec 13ème et vacances]]*Tableau689[[#This Row],[Nombre d''heures à effectuer normalement pour la période de décompte (mois), ligne 22]]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CBCE9C-1B11-417E-9C06-303662737567}" name="Tableau1" displayName="Tableau1" ref="A13:J15" totalsRowShown="0" headerRowDxfId="31">
  <tableColumns count="10">
    <tableColumn id="1" xr3:uid="{FC666E3B-8ABF-4790-943C-1989A07ED84A}" name="Salaire mensuel de base" dataDxfId="30">
      <calculatedColumnFormula>A13</calculatedColumnFormula>
    </tableColumn>
    <tableColumn id="2" xr3:uid="{03C5B2A2-F973-48D5-9641-962005300CA8}" name="Nbre jours ouvrables moyen par mois" dataDxfId="29"/>
    <tableColumn id="3" xr3:uid="{08DC6B2F-AA6C-48BB-A0BD-CBEFE2196C36}" name="Salaire journalier" dataDxfId="28">
      <calculatedColumnFormula>A14/B14</calculatedColumnFormula>
    </tableColumn>
    <tableColumn id="4" xr3:uid="{11EDE62A-A369-48BA-A9A0-D99A207E548A}" name="Nbre heures par jour selon CCT"/>
    <tableColumn id="5" xr3:uid="{D5AF28C8-18B8-4858-82F7-7BC2092BAC47}" name="Tarif horaire"/>
    <tableColumn id="6" xr3:uid="{81E207C9-12A7-4005-992E-E21E925F624A}" name="Nbre heures chômées"/>
    <tableColumn id="7" xr3:uid="{89EE2BE6-B041-4D3B-815B-A8420B7A49E2}" name="Nbre de jours chômés"/>
    <tableColumn id="8" xr3:uid="{1772F183-9CF1-47FE-ABF4-47D6701A8751}" name="Période chômée à 100% en CHF" dataDxfId="27">
      <calculatedColumnFormula>C14*G14</calculatedColumnFormula>
    </tableColumn>
    <tableColumn id="9" xr3:uid="{CA6C033F-AE77-4FCF-AF13-817E24EC92FA}" name="Taux de réduction" dataDxfId="26"/>
    <tableColumn id="10" xr3:uid="{9A5D186C-8DB3-47F4-A95B-725EBF42D618}" name="Montant à noter dans les éléments :_x000a_1017 - Réduction de salaire _x000a_1075 - RHT complément 20% " dataDxfId="25">
      <calculatedColumnFormula>H14*I14</calculatedColumnFormula>
    </tableColumn>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C3698F-EF7A-40DF-AF97-611424E8F63F}" name="Tableau2" displayName="Tableau2" ref="A4:C7" totalsRowShown="0">
  <autoFilter ref="A4:C7" xr:uid="{3873893D-E7A9-4C67-88C4-A376905FF540}"/>
  <tableColumns count="3">
    <tableColumn id="1" xr3:uid="{33799BEA-79BA-4E65-A2C9-EB19CED34F88}" name="Nombre d'heure selon CCT" dataDxfId="24"/>
    <tableColumn id="2" xr3:uid="{21A50458-82BE-4497-8F05-03B8F78DC330}" name="Mensuel" dataDxfId="23"/>
    <tableColumn id="3" xr3:uid="{4392FB3B-D414-40FC-92D1-050F141DED3C}" name="Journalier" dataDxfId="2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A8F3F3-B998-43F7-861A-B4E39FDDD75E}" name="Tableau3" displayName="Tableau3" ref="A20:G21" totalsRowShown="0" headerRowDxfId="21">
  <tableColumns count="7">
    <tableColumn id="1" xr3:uid="{F7F4164F-12E5-4615-89BD-E32E00239AAD}" name="Salaire mensuel de base" dataDxfId="20"/>
    <tableColumn id="2" xr3:uid="{A5FF424B-5DAE-4D68-82F7-797311FB16AF}" name="Nbre heures mensuelles selon CCT" dataDxfId="19"/>
    <tableColumn id="3" xr3:uid="{899633C7-4E15-4F64-8074-5F5D567C74F3}" name="Salaire horaire" dataDxfId="18">
      <calculatedColumnFormula>A21/B21</calculatedColumnFormula>
    </tableColumn>
    <tableColumn id="4" xr3:uid="{EF6B0271-33D5-465D-9A5C-D5C4A59C9064}" name="Nbre heures chômées" dataDxfId="17"/>
    <tableColumn id="5" xr3:uid="{EA3ACC2C-66ED-48C8-B39C-0D2C23EEBEF6}" name="Période chômées à 100%" dataDxfId="16">
      <calculatedColumnFormula>D21*C21</calculatedColumnFormula>
    </tableColumn>
    <tableColumn id="6" xr3:uid="{D0E38679-6978-41B9-8FF2-F6B09EB1719E}" name="Taux de réduction" dataDxfId="15"/>
    <tableColumn id="7" xr3:uid="{BBD873E2-6EBC-401E-9CD3-EBB2EC3F4E5F}" name="Montant à noter dans les éléments :_x000a_1017 - Réduction de salaire _x000a_1075 - RHT complément 20% " dataDxfId="14">
      <calculatedColumnFormula>E21*F21</calculatedColumnFormula>
    </tableColumn>
  </tableColumns>
  <tableStyleInfo name="TableStyleLight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1AAF72-7ADD-474C-A047-7A0FB647CFA8}" name="Tableau35" displayName="Tableau35" ref="A26:F27" totalsRowShown="0" headerRowDxfId="13">
  <tableColumns count="6">
    <tableColumn id="1" xr3:uid="{4427C3C8-F865-47FE-8571-FB2CDA6CE677}" name="Salaire horaire de base" dataDxfId="12"/>
    <tableColumn id="2" xr3:uid="{854C50A4-72B9-4E3B-A00A-8D3019D4646D}" name="Heures chômées effectives à noter sous les éléments :_x000a_1030 - Salaire horaire _x000a_(en nég. à déduire)_x000a_1071 - RHT heures chômées" dataDxfId="11"/>
    <tableColumn id="3" xr3:uid="{0AD7AA7E-65C5-43AB-9C23-6569ED74D138}" name="Période chômées 100%en CHF" dataDxfId="10">
      <calculatedColumnFormula>Tableau35[[#This Row],[Heures chômées effectives à noter sous les éléments :
1030 - Salaire horaire 
(en nég. à déduire)
1071 - RHT heures chômées]]*Tableau35[[#This Row],[Salaire horaire de base]]</calculatedColumnFormula>
    </tableColumn>
    <tableColumn id="4" xr3:uid="{7FE463C9-7EF9-4E27-992C-D8F5088DB50D}" name="Taux de réduction" dataDxfId="9"/>
    <tableColumn id="9" xr3:uid="{155566A3-1B5A-4A08-8FCB-079B00E46729}" name="Salaire horaire à 20%" dataDxfId="8">
      <calculatedColumnFormula>Tableau35[[#This Row],[Salaire horaire de base]]*Tableau35[[#This Row],[Taux de réduction]]</calculatedColumnFormula>
    </tableColumn>
    <tableColumn id="5" xr3:uid="{D2FB8948-52E9-422C-84E5-721DFB4169F5}" name="Montant à noter dans l'élément :_x000a_1075 - RHT complément 20% " dataDxfId="7">
      <calculatedColumnFormula>C27*D27</calculatedColumnFormula>
    </tableColumn>
  </tableColumns>
  <tableStyleInfo name="TableStyleLight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036D72-18E1-41D8-9472-61B994543F60}" name="Tableau356" displayName="Tableau356" ref="B2:G4" totalsRowShown="0" headerRowDxfId="6">
  <tableColumns count="6">
    <tableColumn id="1" xr3:uid="{D19F0878-FC2C-48DF-8D24-1F5DEA346972}" name="Salaire horaire de base" dataDxfId="5"/>
    <tableColumn id="2" xr3:uid="{B3F76E40-963F-407D-ABEF-EBD4207A173C}" name="Nbre heures chômées effectives à noter sous l'élément :_x000a_1071 - RHT heures chômées" dataDxfId="4"/>
    <tableColumn id="3" xr3:uid="{E457BB3F-F19B-4207-8D69-F7C8016A2DC8}" name="Période chômées 100% en CHF" dataDxfId="3">
      <calculatedColumnFormula>Tableau356[[#This Row],[Nbre heures chômées effectives à noter sous l''élément :
1071 - RHT heures chômées]]*Tableau356[[#This Row],[Salaire horaire de base]]</calculatedColumnFormula>
    </tableColumn>
    <tableColumn id="4" xr3:uid="{3F1EFFBB-46AF-4812-B9B0-81EE6177394D}" name="Taux de réduction" dataDxfId="2"/>
    <tableColumn id="9" xr3:uid="{D733FB29-358B-40C7-95C2-49EC292A4768}" name="Salaire horaire à 20%" dataDxfId="1">
      <calculatedColumnFormula>Tableau356[[#This Row],[Salaire horaire de base]]*Tableau356[[#This Row],[Taux de réduction]]</calculatedColumnFormula>
    </tableColumn>
    <tableColumn id="5" xr3:uid="{D612235A-B034-4649-BB9F-A7D9E8D68F21}" name="Montant à noter dans les éléments :_x000a_1075 - RHT complément 20% " dataDxfId="0">
      <calculatedColumnFormula>D3*E3</calculatedColumnFormula>
    </tableColumn>
  </tableColumns>
  <tableStyleInfo name="TableStyleLight2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d.ch/coronavirus" TargetMode="External"/><Relationship Id="rId2" Type="http://schemas.openxmlformats.org/officeDocument/2006/relationships/hyperlink" Target="https://www.vd.ch/toutes-les-actualites/hotline-et-informations-sur-le-coronavirus/coronavirus-informations-pour-les-entreprises-vaudoises/" TargetMode="External"/><Relationship Id="rId1" Type="http://schemas.openxmlformats.org/officeDocument/2006/relationships/hyperlink" Target="https://fve.ch/a-propos/info-coronavirus/rh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72E64-121B-40CF-BD8B-8115824BA46A}">
  <dimension ref="A1:N34"/>
  <sheetViews>
    <sheetView workbookViewId="0">
      <selection activeCell="J8" sqref="J8"/>
    </sheetView>
  </sheetViews>
  <sheetFormatPr baseColWidth="10" defaultRowHeight="12.45" x14ac:dyDescent="0.3"/>
  <sheetData>
    <row r="1" spans="1:8" x14ac:dyDescent="0.3">
      <c r="A1" s="141" t="s">
        <v>116</v>
      </c>
      <c r="B1" s="142"/>
      <c r="C1" s="142"/>
      <c r="D1" s="142"/>
      <c r="E1" s="142"/>
      <c r="F1" s="142"/>
      <c r="G1" s="142"/>
      <c r="H1" s="143"/>
    </row>
    <row r="2" spans="1:8" x14ac:dyDescent="0.3">
      <c r="A2" s="144"/>
      <c r="B2" s="145"/>
      <c r="C2" s="145"/>
      <c r="D2" s="145"/>
      <c r="E2" s="145"/>
      <c r="F2" s="145"/>
      <c r="G2" s="145"/>
      <c r="H2" s="146"/>
    </row>
    <row r="3" spans="1:8" x14ac:dyDescent="0.3">
      <c r="A3" s="144"/>
      <c r="B3" s="145"/>
      <c r="C3" s="145"/>
      <c r="D3" s="145"/>
      <c r="E3" s="145"/>
      <c r="F3" s="145"/>
      <c r="G3" s="145"/>
      <c r="H3" s="146"/>
    </row>
    <row r="4" spans="1:8" x14ac:dyDescent="0.3">
      <c r="A4" s="144"/>
      <c r="B4" s="145"/>
      <c r="C4" s="145"/>
      <c r="D4" s="145"/>
      <c r="E4" s="145"/>
      <c r="F4" s="145"/>
      <c r="G4" s="145"/>
      <c r="H4" s="146"/>
    </row>
    <row r="5" spans="1:8" x14ac:dyDescent="0.3">
      <c r="A5" s="144"/>
      <c r="B5" s="145"/>
      <c r="C5" s="145"/>
      <c r="D5" s="145"/>
      <c r="E5" s="145"/>
      <c r="F5" s="145"/>
      <c r="G5" s="145"/>
      <c r="H5" s="146"/>
    </row>
    <row r="6" spans="1:8" x14ac:dyDescent="0.3">
      <c r="A6" s="144"/>
      <c r="B6" s="145"/>
      <c r="C6" s="145"/>
      <c r="D6" s="145"/>
      <c r="E6" s="145"/>
      <c r="F6" s="145"/>
      <c r="G6" s="145"/>
      <c r="H6" s="146"/>
    </row>
    <row r="7" spans="1:8" x14ac:dyDescent="0.3">
      <c r="A7" s="144"/>
      <c r="B7" s="145"/>
      <c r="C7" s="145"/>
      <c r="D7" s="145"/>
      <c r="E7" s="145"/>
      <c r="F7" s="145"/>
      <c r="G7" s="145"/>
      <c r="H7" s="146"/>
    </row>
    <row r="8" spans="1:8" x14ac:dyDescent="0.3">
      <c r="A8" s="144"/>
      <c r="B8" s="145"/>
      <c r="C8" s="145"/>
      <c r="D8" s="145"/>
      <c r="E8" s="145"/>
      <c r="F8" s="145"/>
      <c r="G8" s="145"/>
      <c r="H8" s="146"/>
    </row>
    <row r="9" spans="1:8" x14ac:dyDescent="0.3">
      <c r="A9" s="144"/>
      <c r="B9" s="145"/>
      <c r="C9" s="145"/>
      <c r="D9" s="145"/>
      <c r="E9" s="145"/>
      <c r="F9" s="145"/>
      <c r="G9" s="145"/>
      <c r="H9" s="146"/>
    </row>
    <row r="10" spans="1:8" x14ac:dyDescent="0.3">
      <c r="A10" s="144"/>
      <c r="B10" s="145"/>
      <c r="C10" s="145"/>
      <c r="D10" s="145"/>
      <c r="E10" s="145"/>
      <c r="F10" s="145"/>
      <c r="G10" s="145"/>
      <c r="H10" s="146"/>
    </row>
    <row r="11" spans="1:8" x14ac:dyDescent="0.3">
      <c r="A11" s="144"/>
      <c r="B11" s="145"/>
      <c r="C11" s="145"/>
      <c r="D11" s="145"/>
      <c r="E11" s="145"/>
      <c r="F11" s="145"/>
      <c r="G11" s="145"/>
      <c r="H11" s="146"/>
    </row>
    <row r="12" spans="1:8" ht="12.9" thickBot="1" x14ac:dyDescent="0.35">
      <c r="A12" s="147"/>
      <c r="B12" s="148"/>
      <c r="C12" s="148"/>
      <c r="D12" s="148"/>
      <c r="E12" s="148"/>
      <c r="F12" s="148"/>
      <c r="G12" s="148"/>
      <c r="H12" s="149"/>
    </row>
    <row r="15" spans="1:8" x14ac:dyDescent="0.3">
      <c r="A15" s="49" t="s">
        <v>30</v>
      </c>
    </row>
    <row r="17" spans="1:14" x14ac:dyDescent="0.3">
      <c r="A17" s="49" t="s">
        <v>31</v>
      </c>
    </row>
    <row r="19" spans="1:14" x14ac:dyDescent="0.3">
      <c r="A19" s="49" t="s">
        <v>32</v>
      </c>
    </row>
    <row r="22" spans="1:14" x14ac:dyDescent="0.3">
      <c r="A22" s="50" t="s">
        <v>33</v>
      </c>
    </row>
    <row r="24" spans="1:14" x14ac:dyDescent="0.3">
      <c r="A24" t="s">
        <v>34</v>
      </c>
    </row>
    <row r="25" spans="1:14" x14ac:dyDescent="0.3">
      <c r="A25" s="50" t="s">
        <v>35</v>
      </c>
    </row>
    <row r="28" spans="1:14" x14ac:dyDescent="0.3">
      <c r="A28" s="50" t="s">
        <v>36</v>
      </c>
    </row>
    <row r="31" spans="1:14" ht="12.9" thickBot="1" x14ac:dyDescent="0.35"/>
    <row r="32" spans="1:14" ht="18.649999999999999" customHeight="1" x14ac:dyDescent="0.3">
      <c r="A32" s="52" t="s">
        <v>44</v>
      </c>
      <c r="B32" s="53"/>
      <c r="C32" s="53"/>
      <c r="D32" s="53"/>
      <c r="E32" s="53"/>
      <c r="F32" s="53"/>
      <c r="G32" s="53"/>
      <c r="H32" s="53"/>
      <c r="I32" s="53"/>
      <c r="J32" s="53"/>
      <c r="K32" s="53"/>
      <c r="L32" s="53"/>
      <c r="M32" s="53"/>
      <c r="N32" s="54"/>
    </row>
    <row r="33" spans="1:14" ht="18" customHeight="1" x14ac:dyDescent="0.3">
      <c r="A33" s="55" t="s">
        <v>46</v>
      </c>
      <c r="B33" s="56"/>
      <c r="C33" s="56"/>
      <c r="D33" s="56"/>
      <c r="E33" s="56"/>
      <c r="F33" s="56"/>
      <c r="G33" s="56"/>
      <c r="H33" s="56"/>
      <c r="I33" s="56"/>
      <c r="J33" s="56"/>
      <c r="K33" s="56"/>
      <c r="L33" s="56"/>
      <c r="M33" s="56"/>
      <c r="N33" s="57"/>
    </row>
    <row r="34" spans="1:14" ht="23.15" customHeight="1" thickBot="1" x14ac:dyDescent="0.35">
      <c r="A34" s="58" t="s">
        <v>45</v>
      </c>
      <c r="B34" s="59"/>
      <c r="C34" s="59"/>
      <c r="D34" s="59"/>
      <c r="E34" s="59"/>
      <c r="F34" s="59"/>
      <c r="G34" s="59"/>
      <c r="H34" s="59"/>
      <c r="I34" s="59"/>
      <c r="J34" s="59"/>
      <c r="K34" s="59"/>
      <c r="L34" s="59"/>
      <c r="M34" s="59"/>
      <c r="N34" s="60"/>
    </row>
  </sheetData>
  <mergeCells count="1">
    <mergeCell ref="A1:H12"/>
  </mergeCells>
  <hyperlinks>
    <hyperlink ref="A22" r:id="rId1" xr:uid="{E80B0E1B-84CC-4029-BCB5-4F1F3CEE0995}"/>
    <hyperlink ref="A25" r:id="rId2" xr:uid="{54EDC6BC-9E52-4053-8496-E0A3D64638D5}"/>
    <hyperlink ref="A28" r:id="rId3" xr:uid="{3E73BB36-2A7A-438D-BAB0-417AF8F17F7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1BA52-F9E8-4006-96BB-269776C95AB7}">
  <sheetPr>
    <pageSetUpPr fitToPage="1"/>
  </sheetPr>
  <dimension ref="A1:J70"/>
  <sheetViews>
    <sheetView showGridLines="0" tabSelected="1" zoomScaleNormal="100" workbookViewId="0">
      <selection activeCell="F23" sqref="F23"/>
    </sheetView>
  </sheetViews>
  <sheetFormatPr baseColWidth="10" defaultColWidth="11.84375" defaultRowHeight="14.15" x14ac:dyDescent="0.35"/>
  <cols>
    <col min="1" max="1" width="18.84375" style="65" customWidth="1"/>
    <col min="2" max="2" width="18.3828125" style="65" customWidth="1"/>
    <col min="3" max="3" width="11.84375" style="65"/>
    <col min="4" max="4" width="32.84375" style="65" customWidth="1"/>
    <col min="5" max="5" width="6.69140625" style="65" customWidth="1"/>
    <col min="6" max="6" width="16.15234375" style="65" customWidth="1"/>
    <col min="7" max="7" width="8.69140625" style="65" customWidth="1"/>
    <col min="8" max="16384" width="11.84375" style="65"/>
  </cols>
  <sheetData>
    <row r="1" spans="1:10" ht="63.65" customHeight="1" x14ac:dyDescent="0.35">
      <c r="A1" s="180" t="s">
        <v>51</v>
      </c>
      <c r="B1" s="181"/>
      <c r="C1" s="181"/>
      <c r="D1" s="181"/>
      <c r="E1" s="181"/>
      <c r="F1" s="181"/>
      <c r="G1" s="63"/>
      <c r="H1" s="63"/>
      <c r="I1" s="63"/>
      <c r="J1" s="64"/>
    </row>
    <row r="2" spans="1:10" ht="18" customHeight="1" x14ac:dyDescent="0.35">
      <c r="A2" s="66"/>
      <c r="B2" s="66"/>
      <c r="C2" s="66"/>
      <c r="D2" s="66"/>
      <c r="E2" s="66"/>
      <c r="F2" s="66"/>
      <c r="G2" s="63"/>
      <c r="H2" s="63"/>
      <c r="I2" s="63"/>
      <c r="J2" s="64"/>
    </row>
    <row r="3" spans="1:10" s="71" customFormat="1" ht="18.75" customHeight="1" x14ac:dyDescent="0.3">
      <c r="A3" s="67" t="s">
        <v>52</v>
      </c>
      <c r="B3" s="68"/>
      <c r="C3" s="68"/>
      <c r="D3" s="69" t="s">
        <v>53</v>
      </c>
      <c r="E3" s="68"/>
      <c r="F3" s="70"/>
    </row>
    <row r="4" spans="1:10" s="71" customFormat="1" ht="18.75" customHeight="1" x14ac:dyDescent="0.3">
      <c r="A4" s="182"/>
      <c r="B4" s="183"/>
      <c r="C4" s="72"/>
      <c r="D4" s="184"/>
      <c r="E4" s="184"/>
      <c r="F4" s="185"/>
    </row>
    <row r="5" spans="1:10" s="71" customFormat="1" ht="18.75" customHeight="1" x14ac:dyDescent="0.3">
      <c r="A5" s="166"/>
      <c r="B5" s="167"/>
      <c r="C5" s="72"/>
      <c r="D5" s="178"/>
      <c r="E5" s="178"/>
      <c r="F5" s="179"/>
    </row>
    <row r="6" spans="1:10" s="71" customFormat="1" ht="18.75" customHeight="1" x14ac:dyDescent="0.3">
      <c r="A6" s="166"/>
      <c r="B6" s="167"/>
      <c r="C6" s="72"/>
      <c r="D6" s="178"/>
      <c r="E6" s="178"/>
      <c r="F6" s="179"/>
    </row>
    <row r="7" spans="1:10" s="71" customFormat="1" ht="18.75" customHeight="1" x14ac:dyDescent="0.3">
      <c r="A7" s="166"/>
      <c r="B7" s="167"/>
      <c r="C7" s="72"/>
      <c r="D7" s="168"/>
      <c r="E7" s="168"/>
      <c r="F7" s="169"/>
    </row>
    <row r="8" spans="1:10" s="71" customFormat="1" ht="18.75" customHeight="1" x14ac:dyDescent="0.3">
      <c r="A8" s="73" t="s">
        <v>54</v>
      </c>
      <c r="B8" s="74"/>
      <c r="C8" s="72"/>
      <c r="D8" s="75"/>
      <c r="E8" s="75"/>
      <c r="F8" s="76"/>
    </row>
    <row r="9" spans="1:10" s="71" customFormat="1" ht="18.75" customHeight="1" x14ac:dyDescent="0.3">
      <c r="A9" s="77" t="s">
        <v>55</v>
      </c>
      <c r="B9" s="74"/>
      <c r="C9" s="78"/>
      <c r="D9" s="79"/>
      <c r="E9" s="79"/>
      <c r="F9" s="80"/>
    </row>
    <row r="10" spans="1:10" s="71" customFormat="1" ht="18.75" customHeight="1" x14ac:dyDescent="0.3">
      <c r="A10" s="73" t="s">
        <v>56</v>
      </c>
      <c r="B10" s="74"/>
      <c r="C10" s="79"/>
      <c r="D10" s="79"/>
      <c r="E10" s="79"/>
      <c r="F10" s="80"/>
    </row>
    <row r="11" spans="1:10" s="71" customFormat="1" ht="18.75" customHeight="1" x14ac:dyDescent="0.3">
      <c r="A11" s="73" t="s">
        <v>57</v>
      </c>
      <c r="B11" s="74"/>
      <c r="C11" s="79"/>
      <c r="D11" s="79"/>
      <c r="E11" s="79"/>
      <c r="F11" s="80"/>
    </row>
    <row r="12" spans="1:10" s="71" customFormat="1" ht="18.75" customHeight="1" x14ac:dyDescent="0.3">
      <c r="A12" s="73" t="s">
        <v>58</v>
      </c>
      <c r="B12" s="75"/>
      <c r="C12" s="79"/>
      <c r="D12" s="79"/>
      <c r="E12" s="79"/>
      <c r="F12" s="80"/>
    </row>
    <row r="13" spans="1:10" s="71" customFormat="1" ht="21.75" customHeight="1" x14ac:dyDescent="0.3">
      <c r="A13" s="170"/>
      <c r="B13" s="171"/>
      <c r="C13" s="171"/>
      <c r="D13" s="171"/>
      <c r="E13" s="171"/>
      <c r="F13" s="172"/>
    </row>
    <row r="14" spans="1:10" s="83" customFormat="1" ht="37.5" customHeight="1" x14ac:dyDescent="0.3">
      <c r="A14" s="81" t="s">
        <v>59</v>
      </c>
      <c r="B14" s="82"/>
      <c r="C14" s="173"/>
      <c r="D14" s="173"/>
      <c r="E14" s="173"/>
      <c r="F14" s="174"/>
    </row>
    <row r="15" spans="1:10" ht="8.25" customHeight="1" x14ac:dyDescent="0.35">
      <c r="A15" s="84"/>
    </row>
    <row r="16" spans="1:10" ht="36" customHeight="1" x14ac:dyDescent="0.35">
      <c r="A16" s="175" t="s">
        <v>60</v>
      </c>
      <c r="B16" s="175"/>
      <c r="C16" s="175"/>
      <c r="D16" s="175"/>
      <c r="E16" s="175"/>
      <c r="F16" s="175"/>
      <c r="G16" s="85"/>
    </row>
    <row r="17" spans="1:8" ht="12.65" customHeight="1" x14ac:dyDescent="0.35">
      <c r="A17" s="86"/>
      <c r="B17" s="86"/>
      <c r="C17" s="86"/>
      <c r="D17" s="86"/>
      <c r="E17" s="86"/>
      <c r="F17" s="86"/>
      <c r="G17" s="85"/>
    </row>
    <row r="18" spans="1:8" ht="25.5" customHeight="1" x14ac:dyDescent="0.35">
      <c r="A18" s="159" t="s">
        <v>61</v>
      </c>
      <c r="B18" s="159"/>
      <c r="C18" s="159"/>
      <c r="D18" s="159"/>
      <c r="E18" s="69"/>
      <c r="F18" s="87"/>
      <c r="G18" s="85"/>
    </row>
    <row r="19" spans="1:8" ht="25.5" customHeight="1" x14ac:dyDescent="0.35">
      <c r="A19" s="176" t="s">
        <v>62</v>
      </c>
      <c r="B19" s="176"/>
      <c r="C19" s="78"/>
      <c r="D19" s="78"/>
      <c r="E19" s="78"/>
      <c r="F19" s="88">
        <v>0</v>
      </c>
      <c r="G19" s="85"/>
    </row>
    <row r="20" spans="1:8" ht="25.5" customHeight="1" x14ac:dyDescent="0.35">
      <c r="A20" s="78" t="s">
        <v>63</v>
      </c>
      <c r="B20" s="78"/>
      <c r="C20" s="78"/>
      <c r="D20" s="78"/>
      <c r="E20" s="89"/>
      <c r="F20" s="88">
        <v>0</v>
      </c>
      <c r="G20" s="85"/>
    </row>
    <row r="21" spans="1:8" ht="15" customHeight="1" x14ac:dyDescent="0.35">
      <c r="A21" s="90"/>
      <c r="B21" s="91"/>
      <c r="C21" s="91"/>
      <c r="D21" s="91"/>
      <c r="E21" s="78"/>
      <c r="F21" s="92" t="str">
        <f>IF(F20&gt;F19,"Erreur nombre","")</f>
        <v/>
      </c>
      <c r="G21" s="85"/>
    </row>
    <row r="22" spans="1:8" ht="25.5" customHeight="1" x14ac:dyDescent="0.35">
      <c r="A22" s="156" t="s">
        <v>64</v>
      </c>
      <c r="B22" s="156"/>
      <c r="C22" s="156"/>
      <c r="D22" s="156"/>
      <c r="E22" s="93" t="s">
        <v>65</v>
      </c>
      <c r="F22" s="94">
        <v>0</v>
      </c>
      <c r="G22" s="95"/>
    </row>
    <row r="23" spans="1:8" ht="30" customHeight="1" x14ac:dyDescent="0.35">
      <c r="A23" s="156" t="s">
        <v>66</v>
      </c>
      <c r="B23" s="156"/>
      <c r="C23" s="156"/>
      <c r="D23" s="156"/>
      <c r="E23" s="93" t="s">
        <v>65</v>
      </c>
      <c r="F23" s="94">
        <v>0</v>
      </c>
      <c r="G23" s="95"/>
    </row>
    <row r="24" spans="1:8" ht="25.5" customHeight="1" x14ac:dyDescent="0.35">
      <c r="A24" s="160" t="s">
        <v>67</v>
      </c>
      <c r="B24" s="160"/>
      <c r="C24" s="160"/>
      <c r="D24" s="160"/>
      <c r="E24" s="93"/>
      <c r="F24" s="96" t="e">
        <f>IF(F23&gt;F22,"Erreur heures",F23/F22)</f>
        <v>#DIV/0!</v>
      </c>
      <c r="G24" s="97"/>
    </row>
    <row r="25" spans="1:8" ht="16.5" customHeight="1" x14ac:dyDescent="0.35">
      <c r="A25" s="177" t="s">
        <v>68</v>
      </c>
      <c r="B25" s="177"/>
      <c r="C25" s="177"/>
      <c r="D25" s="177"/>
      <c r="E25" s="177"/>
      <c r="F25" s="177"/>
      <c r="G25" s="85"/>
    </row>
    <row r="26" spans="1:8" ht="25.5" customHeight="1" x14ac:dyDescent="0.35">
      <c r="A26" s="159" t="s">
        <v>69</v>
      </c>
      <c r="B26" s="159"/>
      <c r="C26" s="159"/>
      <c r="D26" s="159"/>
      <c r="E26" s="69"/>
      <c r="F26" s="87"/>
      <c r="G26" s="98"/>
    </row>
    <row r="27" spans="1:8" ht="44.25" customHeight="1" x14ac:dyDescent="0.35">
      <c r="A27" s="156" t="s">
        <v>70</v>
      </c>
      <c r="B27" s="156"/>
      <c r="C27" s="156"/>
      <c r="D27" s="156"/>
      <c r="E27" s="99" t="s">
        <v>71</v>
      </c>
      <c r="F27" s="94">
        <v>0</v>
      </c>
      <c r="G27" s="85"/>
    </row>
    <row r="28" spans="1:8" ht="33" customHeight="1" x14ac:dyDescent="0.35">
      <c r="A28" s="156" t="s">
        <v>72</v>
      </c>
      <c r="B28" s="156"/>
      <c r="C28" s="156"/>
      <c r="D28" s="156"/>
      <c r="E28" s="99" t="s">
        <v>71</v>
      </c>
      <c r="F28" s="100" t="e">
        <f>ROUND(IF(F27="","",F27*F24)*20,0)/20</f>
        <v>#DIV/0!</v>
      </c>
      <c r="G28" s="157"/>
      <c r="H28" s="158"/>
    </row>
    <row r="29" spans="1:8" ht="16.5" customHeight="1" x14ac:dyDescent="0.35">
      <c r="A29" s="90"/>
      <c r="B29" s="91"/>
      <c r="C29" s="91"/>
      <c r="D29" s="91"/>
      <c r="E29" s="78"/>
      <c r="F29" s="101" t="str">
        <f>IF(F27&gt;F22*65,"Somme salaires AVS correcte?","")</f>
        <v/>
      </c>
      <c r="G29" s="85"/>
    </row>
    <row r="30" spans="1:8" ht="25.5" customHeight="1" x14ac:dyDescent="0.35">
      <c r="A30" s="159" t="s">
        <v>73</v>
      </c>
      <c r="B30" s="159"/>
      <c r="C30" s="159"/>
      <c r="D30" s="159"/>
      <c r="E30" s="69"/>
      <c r="F30" s="87"/>
      <c r="G30" s="98"/>
    </row>
    <row r="31" spans="1:8" ht="25.5" customHeight="1" x14ac:dyDescent="0.35">
      <c r="A31" s="160" t="s">
        <v>74</v>
      </c>
      <c r="B31" s="160"/>
      <c r="C31" s="160"/>
      <c r="D31" s="160"/>
      <c r="E31" s="99" t="s">
        <v>71</v>
      </c>
      <c r="F31" s="100" t="e">
        <f>ROUND(IF(F28="","",F28*0.8)*20,0)/20</f>
        <v>#DIV/0!</v>
      </c>
      <c r="G31" s="161"/>
      <c r="H31" s="162"/>
    </row>
    <row r="32" spans="1:8" ht="31.5" customHeight="1" thickBot="1" x14ac:dyDescent="0.4">
      <c r="A32" s="156" t="s">
        <v>75</v>
      </c>
      <c r="B32" s="160"/>
      <c r="C32" s="160"/>
      <c r="D32" s="160"/>
      <c r="E32" s="99" t="s">
        <v>71</v>
      </c>
      <c r="F32" s="102" t="e">
        <f>ROUND(IF(F27="","",F28*6.375%)*20,0)/20</f>
        <v>#DIV/0!</v>
      </c>
      <c r="G32" s="161"/>
      <c r="H32" s="162"/>
    </row>
    <row r="33" spans="1:8" ht="36" customHeight="1" thickBot="1" x14ac:dyDescent="0.4">
      <c r="A33" s="163" t="s">
        <v>76</v>
      </c>
      <c r="B33" s="164"/>
      <c r="C33" s="164"/>
      <c r="D33" s="164"/>
      <c r="E33" s="103" t="s">
        <v>71</v>
      </c>
      <c r="F33" s="104" t="e">
        <f>IF(F24&lt;0.1,0,ROUND(SUM(F31:F32)*20,0)/20)</f>
        <v>#DIV/0!</v>
      </c>
      <c r="G33" s="165"/>
      <c r="H33" s="162"/>
    </row>
    <row r="34" spans="1:8" ht="15" x14ac:dyDescent="0.35">
      <c r="A34" s="84"/>
      <c r="B34" s="84"/>
      <c r="C34" s="84"/>
      <c r="D34" s="84"/>
      <c r="E34" s="84"/>
      <c r="F34" s="105" t="e">
        <f>IF(F24&lt;0.1,"% mini. heures perdues non atteint","")</f>
        <v>#DIV/0!</v>
      </c>
    </row>
    <row r="35" spans="1:8" ht="15" x14ac:dyDescent="0.35">
      <c r="A35" s="84"/>
      <c r="B35" s="84"/>
      <c r="C35" s="84"/>
      <c r="D35" s="84"/>
      <c r="E35" s="84"/>
      <c r="F35" s="106"/>
    </row>
    <row r="36" spans="1:8" ht="15" x14ac:dyDescent="0.35">
      <c r="A36" s="84"/>
      <c r="B36" s="84"/>
      <c r="C36" s="84"/>
      <c r="D36" s="84"/>
      <c r="E36" s="84"/>
      <c r="F36" s="106"/>
    </row>
    <row r="37" spans="1:8" ht="15" x14ac:dyDescent="0.35">
      <c r="A37" s="84"/>
      <c r="B37" s="84"/>
      <c r="C37" s="84"/>
      <c r="D37" s="84"/>
      <c r="E37" s="84"/>
      <c r="F37" s="106"/>
    </row>
    <row r="38" spans="1:8" ht="15" x14ac:dyDescent="0.35">
      <c r="A38" s="84"/>
      <c r="B38" s="84"/>
      <c r="C38" s="84"/>
      <c r="D38" s="84"/>
      <c r="E38" s="84"/>
      <c r="F38" s="106"/>
    </row>
    <row r="39" spans="1:8" ht="15" x14ac:dyDescent="0.35">
      <c r="A39" s="84"/>
      <c r="B39" s="84"/>
      <c r="C39" s="84"/>
      <c r="D39" s="84"/>
      <c r="E39" s="84"/>
      <c r="F39" s="106"/>
    </row>
    <row r="40" spans="1:8" ht="15" x14ac:dyDescent="0.35">
      <c r="A40" s="84"/>
      <c r="B40" s="84"/>
      <c r="C40" s="84"/>
      <c r="D40" s="84"/>
      <c r="E40" s="84"/>
      <c r="F40" s="106"/>
    </row>
    <row r="41" spans="1:8" ht="15.45" x14ac:dyDescent="0.35">
      <c r="A41" s="107" t="s">
        <v>77</v>
      </c>
      <c r="B41" s="84"/>
      <c r="C41" s="84"/>
      <c r="D41" s="84"/>
      <c r="E41" s="84"/>
      <c r="F41" s="106"/>
    </row>
    <row r="42" spans="1:8" ht="6" customHeight="1" x14ac:dyDescent="0.35">
      <c r="A42" s="84"/>
      <c r="B42" s="84"/>
      <c r="C42" s="84"/>
      <c r="D42" s="84"/>
      <c r="E42" s="84"/>
      <c r="F42" s="106"/>
    </row>
    <row r="43" spans="1:8" ht="50.25" customHeight="1" x14ac:dyDescent="0.35">
      <c r="A43" s="152" t="s">
        <v>78</v>
      </c>
      <c r="B43" s="152"/>
      <c r="C43" s="152"/>
      <c r="D43" s="152"/>
      <c r="E43" s="152"/>
      <c r="F43" s="152"/>
    </row>
    <row r="44" spans="1:8" ht="15" x14ac:dyDescent="0.35">
      <c r="A44" s="84"/>
      <c r="B44" s="84"/>
      <c r="C44" s="84"/>
      <c r="D44" s="84"/>
      <c r="E44" s="84"/>
      <c r="F44" s="106"/>
    </row>
    <row r="45" spans="1:8" ht="15.45" x14ac:dyDescent="0.35">
      <c r="A45" s="107" t="s">
        <v>79</v>
      </c>
      <c r="B45" s="84"/>
      <c r="C45" s="84"/>
      <c r="D45" s="84"/>
      <c r="E45" s="84"/>
      <c r="F45" s="106"/>
    </row>
    <row r="46" spans="1:8" ht="6" customHeight="1" x14ac:dyDescent="0.35">
      <c r="A46" s="84"/>
      <c r="B46" s="84"/>
      <c r="C46" s="84"/>
      <c r="D46" s="84"/>
      <c r="E46" s="84"/>
      <c r="F46" s="106"/>
    </row>
    <row r="47" spans="1:8" ht="98.25" customHeight="1" x14ac:dyDescent="0.35">
      <c r="A47" s="151" t="s">
        <v>80</v>
      </c>
      <c r="B47" s="152"/>
      <c r="C47" s="152"/>
      <c r="D47" s="152"/>
      <c r="E47" s="152"/>
      <c r="F47" s="152"/>
    </row>
    <row r="48" spans="1:8" ht="15" x14ac:dyDescent="0.35">
      <c r="A48" s="84"/>
      <c r="B48" s="84"/>
      <c r="C48" s="84"/>
      <c r="D48" s="84"/>
      <c r="E48" s="84"/>
      <c r="F48" s="106"/>
    </row>
    <row r="49" spans="1:6" ht="15.45" x14ac:dyDescent="0.4">
      <c r="A49" s="108" t="s">
        <v>81</v>
      </c>
      <c r="B49" s="84"/>
      <c r="C49" s="84"/>
      <c r="D49" s="84"/>
      <c r="E49" s="84"/>
      <c r="F49" s="106"/>
    </row>
    <row r="50" spans="1:6" ht="6" customHeight="1" x14ac:dyDescent="0.35">
      <c r="A50" s="84"/>
      <c r="B50" s="84"/>
      <c r="C50" s="84"/>
      <c r="D50" s="84"/>
      <c r="E50" s="84"/>
      <c r="F50" s="106"/>
    </row>
    <row r="51" spans="1:6" ht="93" customHeight="1" x14ac:dyDescent="0.35">
      <c r="A51" s="151" t="s">
        <v>82</v>
      </c>
      <c r="B51" s="152"/>
      <c r="C51" s="152"/>
      <c r="D51" s="152"/>
      <c r="E51" s="152"/>
      <c r="F51" s="152"/>
    </row>
    <row r="52" spans="1:6" ht="15" x14ac:dyDescent="0.35">
      <c r="A52" s="84"/>
      <c r="B52" s="84"/>
      <c r="C52" s="84"/>
      <c r="D52" s="84"/>
      <c r="E52" s="84"/>
      <c r="F52" s="106"/>
    </row>
    <row r="53" spans="1:6" ht="15.45" x14ac:dyDescent="0.4">
      <c r="A53" s="109" t="s">
        <v>83</v>
      </c>
      <c r="B53" s="84"/>
      <c r="C53" s="84"/>
      <c r="D53" s="84"/>
      <c r="E53" s="84"/>
      <c r="F53" s="106"/>
    </row>
    <row r="54" spans="1:6" ht="15" x14ac:dyDescent="0.35">
      <c r="A54" s="84"/>
      <c r="B54" s="84"/>
      <c r="C54" s="84"/>
      <c r="D54" s="84"/>
      <c r="E54" s="84"/>
      <c r="F54" s="106"/>
    </row>
    <row r="55" spans="1:6" ht="51.75" customHeight="1" x14ac:dyDescent="0.35">
      <c r="A55" s="152" t="s">
        <v>84</v>
      </c>
      <c r="B55" s="152"/>
      <c r="C55" s="152"/>
      <c r="D55" s="152"/>
      <c r="E55" s="152"/>
      <c r="F55" s="152"/>
    </row>
    <row r="56" spans="1:6" ht="15" x14ac:dyDescent="0.35">
      <c r="A56" s="84"/>
      <c r="B56" s="84"/>
      <c r="C56" s="84"/>
      <c r="D56" s="84"/>
      <c r="E56" s="84"/>
      <c r="F56" s="106"/>
    </row>
    <row r="57" spans="1:6" ht="45" customHeight="1" x14ac:dyDescent="0.35">
      <c r="A57" s="152" t="s">
        <v>85</v>
      </c>
      <c r="B57" s="152"/>
      <c r="C57" s="152"/>
      <c r="D57" s="152"/>
      <c r="E57" s="152"/>
      <c r="F57" s="152"/>
    </row>
    <row r="58" spans="1:6" ht="15" x14ac:dyDescent="0.35">
      <c r="A58" s="84"/>
      <c r="B58" s="84"/>
      <c r="C58" s="84"/>
      <c r="D58" s="84"/>
      <c r="E58" s="84"/>
      <c r="F58" s="106"/>
    </row>
    <row r="59" spans="1:6" ht="15" x14ac:dyDescent="0.35">
      <c r="A59" s="84"/>
      <c r="B59" s="84"/>
      <c r="C59" s="84"/>
      <c r="D59" s="84"/>
      <c r="E59" s="84"/>
      <c r="F59" s="106"/>
    </row>
    <row r="60" spans="1:6" ht="15" x14ac:dyDescent="0.35">
      <c r="A60" s="84" t="s">
        <v>86</v>
      </c>
      <c r="B60" s="84"/>
      <c r="C60" s="84"/>
      <c r="D60" s="84"/>
      <c r="E60" s="84"/>
      <c r="F60" s="106"/>
    </row>
    <row r="61" spans="1:6" ht="15" x14ac:dyDescent="0.35">
      <c r="A61" s="84"/>
      <c r="B61" s="84"/>
      <c r="C61" s="84"/>
      <c r="D61" s="84"/>
      <c r="E61" s="84"/>
      <c r="F61" s="106"/>
    </row>
    <row r="62" spans="1:6" ht="15" customHeight="1" x14ac:dyDescent="0.35">
      <c r="A62" s="110"/>
      <c r="B62" s="110"/>
      <c r="C62" s="110"/>
      <c r="D62" s="110"/>
      <c r="E62" s="110"/>
      <c r="F62" s="110"/>
    </row>
    <row r="63" spans="1:6" ht="15" x14ac:dyDescent="0.35">
      <c r="A63" s="84" t="s">
        <v>87</v>
      </c>
      <c r="B63" s="84"/>
      <c r="C63" s="84"/>
      <c r="D63" s="84" t="s">
        <v>88</v>
      </c>
      <c r="E63" s="84"/>
      <c r="F63" s="84"/>
    </row>
    <row r="64" spans="1:6" ht="15" x14ac:dyDescent="0.35">
      <c r="A64" s="153"/>
      <c r="B64" s="153"/>
      <c r="C64" s="84"/>
      <c r="D64" s="84"/>
      <c r="E64" s="84"/>
      <c r="F64" s="84"/>
    </row>
    <row r="65" spans="1:6" ht="15" customHeight="1" x14ac:dyDescent="0.35">
      <c r="A65" s="154" t="s">
        <v>89</v>
      </c>
      <c r="B65" s="154"/>
      <c r="C65" s="110"/>
      <c r="D65" s="110"/>
      <c r="E65" s="110"/>
      <c r="F65" s="110"/>
    </row>
    <row r="66" spans="1:6" ht="15" x14ac:dyDescent="0.35">
      <c r="A66" s="155"/>
      <c r="B66" s="155"/>
      <c r="C66" s="84"/>
      <c r="D66" s="111"/>
      <c r="E66" s="111"/>
      <c r="F66" s="111"/>
    </row>
    <row r="68" spans="1:6" ht="15" x14ac:dyDescent="0.35">
      <c r="A68" s="84"/>
      <c r="B68" s="84"/>
      <c r="C68" s="84"/>
      <c r="D68" s="84"/>
      <c r="E68" s="84"/>
      <c r="F68" s="84"/>
    </row>
    <row r="69" spans="1:6" ht="15" x14ac:dyDescent="0.35">
      <c r="A69" s="84"/>
      <c r="B69" s="84"/>
      <c r="C69" s="84"/>
      <c r="D69" s="84"/>
      <c r="E69" s="84"/>
      <c r="F69" s="84"/>
    </row>
    <row r="70" spans="1:6" ht="58.5" customHeight="1" x14ac:dyDescent="0.35">
      <c r="A70" s="112" t="s">
        <v>90</v>
      </c>
      <c r="B70" s="150" t="s">
        <v>91</v>
      </c>
      <c r="C70" s="150"/>
      <c r="D70" s="150"/>
      <c r="E70" s="150"/>
      <c r="F70" s="150"/>
    </row>
  </sheetData>
  <sheetProtection password="EC19" sheet="1" selectLockedCells="1"/>
  <mergeCells count="38">
    <mergeCell ref="A6:B6"/>
    <mergeCell ref="D6:F6"/>
    <mergeCell ref="A1:F1"/>
    <mergeCell ref="A4:B4"/>
    <mergeCell ref="D4:F4"/>
    <mergeCell ref="A5:B5"/>
    <mergeCell ref="D5:F5"/>
    <mergeCell ref="A26:D26"/>
    <mergeCell ref="A7:B7"/>
    <mergeCell ref="D7:F7"/>
    <mergeCell ref="A13:F13"/>
    <mergeCell ref="C14:F14"/>
    <mergeCell ref="A16:F16"/>
    <mergeCell ref="A18:D18"/>
    <mergeCell ref="A19:B19"/>
    <mergeCell ref="A22:D22"/>
    <mergeCell ref="A23:D23"/>
    <mergeCell ref="A24:D24"/>
    <mergeCell ref="A25:F25"/>
    <mergeCell ref="A47:F47"/>
    <mergeCell ref="A27:D27"/>
    <mergeCell ref="A28:D28"/>
    <mergeCell ref="G28:H28"/>
    <mergeCell ref="A30:D30"/>
    <mergeCell ref="A31:D31"/>
    <mergeCell ref="G31:H31"/>
    <mergeCell ref="A32:D32"/>
    <mergeCell ref="G32:H32"/>
    <mergeCell ref="A33:D33"/>
    <mergeCell ref="G33:H33"/>
    <mergeCell ref="A43:F43"/>
    <mergeCell ref="B70:F70"/>
    <mergeCell ref="A51:F51"/>
    <mergeCell ref="A55:F55"/>
    <mergeCell ref="A57:F57"/>
    <mergeCell ref="A64:B64"/>
    <mergeCell ref="A65:B65"/>
    <mergeCell ref="A66:B66"/>
  </mergeCells>
  <conditionalFormatting sqref="F24">
    <cfRule type="cellIs" dxfId="57" priority="4" operator="lessThan">
      <formula>0.1</formula>
    </cfRule>
    <cfRule type="expression" dxfId="56" priority="5">
      <formula>$F$23&gt;$F$22</formula>
    </cfRule>
  </conditionalFormatting>
  <conditionalFormatting sqref="F29">
    <cfRule type="expression" dxfId="55" priority="3">
      <formula>$F$27&gt;$F$22*65</formula>
    </cfRule>
  </conditionalFormatting>
  <conditionalFormatting sqref="F34">
    <cfRule type="expression" dxfId="54" priority="2">
      <formula>$F$24&lt;0.1</formula>
    </cfRule>
  </conditionalFormatting>
  <conditionalFormatting sqref="F21">
    <cfRule type="expression" dxfId="53"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 xml:space="preserve">&amp;L&amp;10Arbeitslosenversicherung
</oddHeader>
    <oddFooter>&amp;R&amp;9KAE-COVID-19 (03.2020)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FB409-4176-42CC-A132-4891ACB02F2E}">
  <dimension ref="A1:Q48"/>
  <sheetViews>
    <sheetView zoomScale="90" zoomScaleNormal="90" workbookViewId="0">
      <selection activeCell="M4" sqref="M4"/>
    </sheetView>
  </sheetViews>
  <sheetFormatPr baseColWidth="10" defaultRowHeight="12.45" x14ac:dyDescent="0.3"/>
  <cols>
    <col min="1" max="1" width="6.3828125" customWidth="1"/>
    <col min="4" max="4" width="25" customWidth="1"/>
    <col min="5" max="5" width="31.15234375" customWidth="1"/>
    <col min="6" max="6" width="19.69140625" customWidth="1"/>
    <col min="7" max="9" width="21" customWidth="1"/>
    <col min="10" max="10" width="22.15234375" customWidth="1"/>
    <col min="11" max="11" width="18.15234375" customWidth="1"/>
  </cols>
  <sheetData>
    <row r="1" spans="1:17" ht="17.149999999999999" customHeight="1" thickBot="1" x14ac:dyDescent="0.35">
      <c r="A1" s="189" t="s">
        <v>96</v>
      </c>
      <c r="B1" s="190"/>
      <c r="C1" s="190"/>
      <c r="D1" s="191"/>
    </row>
    <row r="2" spans="1:17" ht="12.9" thickBot="1" x14ac:dyDescent="0.35"/>
    <row r="3" spans="1:17" ht="18" thickBot="1" x14ac:dyDescent="0.45">
      <c r="A3" s="186" t="s">
        <v>107</v>
      </c>
      <c r="B3" s="187"/>
      <c r="C3" s="188"/>
    </row>
    <row r="4" spans="1:17" ht="17.600000000000001" x14ac:dyDescent="0.4">
      <c r="A4" s="127"/>
      <c r="B4" s="127"/>
      <c r="C4" s="127"/>
    </row>
    <row r="5" spans="1:17" ht="17.600000000000001" x14ac:dyDescent="0.4">
      <c r="A5" s="127"/>
      <c r="B5" s="127"/>
      <c r="C5" s="127"/>
    </row>
    <row r="7" spans="1:17" ht="59.7" customHeight="1" x14ac:dyDescent="0.3">
      <c r="A7" s="61" t="s">
        <v>49</v>
      </c>
      <c r="B7" s="61" t="s">
        <v>47</v>
      </c>
      <c r="C7" s="61" t="s">
        <v>48</v>
      </c>
      <c r="D7" s="62" t="s">
        <v>93</v>
      </c>
      <c r="E7" s="62" t="s">
        <v>92</v>
      </c>
      <c r="F7" s="62" t="s">
        <v>106</v>
      </c>
      <c r="G7" s="62" t="s">
        <v>117</v>
      </c>
      <c r="H7" s="62" t="s">
        <v>108</v>
      </c>
      <c r="I7" s="62" t="s">
        <v>94</v>
      </c>
      <c r="J7" s="62" t="s">
        <v>95</v>
      </c>
      <c r="K7" s="62" t="s">
        <v>109</v>
      </c>
      <c r="L7" s="62"/>
    </row>
    <row r="8" spans="1:17" x14ac:dyDescent="0.3">
      <c r="A8">
        <v>1</v>
      </c>
      <c r="D8" s="114"/>
      <c r="E8" s="114"/>
      <c r="F8" s="114"/>
      <c r="G8" s="14"/>
      <c r="H8" s="122">
        <f>Tableau689[[#This Row],[Salaire horaire contractuel à déterminer pour chaque CCT]]*(1+Tableau689[[#This Row],[Taux vacances et jours fériés (voir onglet tableau des charges), selon CCT]])</f>
        <v>0</v>
      </c>
      <c r="I8" s="116"/>
      <c r="J8" s="115">
        <f>Tableau689[[#This Row],[Salaire avec taux vacances]]*(1+Tableau689[[#This Row],[Taux 13ème salaire (CCT-GO 8.3%, CCT-SOR + CM 8.33%)]])</f>
        <v>0</v>
      </c>
      <c r="K8" s="115">
        <f>Tableau689[[#This Row],[Salaire horaire avec 13ème et vacances]]*Tableau689[[#This Row],[Nombre d''heures à effectuer normalement pour la période de décompte (mois), ligne 22]]</f>
        <v>0</v>
      </c>
      <c r="M8" s="113"/>
      <c r="N8" s="113"/>
      <c r="O8" s="113"/>
      <c r="P8" s="113"/>
      <c r="Q8" s="113"/>
    </row>
    <row r="9" spans="1:17" x14ac:dyDescent="0.3">
      <c r="A9">
        <v>2</v>
      </c>
      <c r="D9" s="114"/>
      <c r="E9" s="114"/>
      <c r="F9" s="114"/>
      <c r="G9" s="14"/>
      <c r="H9" s="122">
        <f>Tableau689[[#This Row],[Salaire horaire contractuel à déterminer pour chaque CCT]]*(1+Tableau689[[#This Row],[Taux vacances et jours fériés (voir onglet tableau des charges), selon CCT]])</f>
        <v>0</v>
      </c>
      <c r="I9" s="116"/>
      <c r="J9" s="115">
        <f>Tableau689[[#This Row],[Salaire avec taux vacances]]*(1+Tableau689[[#This Row],[Taux 13ème salaire (CCT-GO 8.3%, CCT-SOR + CM 8.33%)]])</f>
        <v>0</v>
      </c>
      <c r="K9" s="115">
        <f>Tableau689[[#This Row],[Salaire horaire avec 13ème et vacances]]*Tableau689[[#This Row],[Nombre d''heures à effectuer normalement pour la période de décompte (mois), ligne 22]]</f>
        <v>0</v>
      </c>
    </row>
    <row r="10" spans="1:17" x14ac:dyDescent="0.3">
      <c r="A10">
        <v>3</v>
      </c>
      <c r="D10" s="114"/>
      <c r="E10" s="114"/>
      <c r="F10" s="114"/>
      <c r="G10" s="14"/>
      <c r="H10" s="122">
        <f>Tableau689[[#This Row],[Salaire horaire contractuel à déterminer pour chaque CCT]]*(1+Tableau689[[#This Row],[Taux vacances et jours fériés (voir onglet tableau des charges), selon CCT]])</f>
        <v>0</v>
      </c>
      <c r="I10" s="116"/>
      <c r="J10" s="115">
        <f>Tableau689[[#This Row],[Salaire avec taux vacances]]*(1+Tableau689[[#This Row],[Taux 13ème salaire (CCT-GO 8.3%, CCT-SOR + CM 8.33%)]])</f>
        <v>0</v>
      </c>
      <c r="K10" s="115">
        <f>Tableau689[[#This Row],[Salaire horaire avec 13ème et vacances]]*Tableau689[[#This Row],[Nombre d''heures à effectuer normalement pour la période de décompte (mois), ligne 22]]</f>
        <v>0</v>
      </c>
    </row>
    <row r="11" spans="1:17" x14ac:dyDescent="0.3">
      <c r="A11">
        <v>4</v>
      </c>
      <c r="D11" s="114"/>
      <c r="E11" s="114"/>
      <c r="F11" s="114"/>
      <c r="G11" s="14"/>
      <c r="H11" s="122">
        <f>Tableau689[[#This Row],[Salaire horaire contractuel à déterminer pour chaque CCT]]*(1+Tableau689[[#This Row],[Taux vacances et jours fériés (voir onglet tableau des charges), selon CCT]])</f>
        <v>0</v>
      </c>
      <c r="I11" s="116"/>
      <c r="J11" s="115">
        <f>Tableau689[[#This Row],[Salaire avec taux vacances]]*(1+Tableau689[[#This Row],[Taux 13ème salaire (CCT-GO 8.3%, CCT-SOR + CM 8.33%)]])</f>
        <v>0</v>
      </c>
      <c r="K11" s="115">
        <f>Tableau689[[#This Row],[Salaire horaire avec 13ème et vacances]]*Tableau689[[#This Row],[Nombre d''heures à effectuer normalement pour la période de décompte (mois), ligne 22]]</f>
        <v>0</v>
      </c>
    </row>
    <row r="12" spans="1:17" x14ac:dyDescent="0.3">
      <c r="A12">
        <v>5</v>
      </c>
      <c r="D12" s="114"/>
      <c r="E12" s="114"/>
      <c r="F12" s="114"/>
      <c r="G12" s="14"/>
      <c r="H12" s="122">
        <f>Tableau689[[#This Row],[Salaire horaire contractuel à déterminer pour chaque CCT]]*(1+Tableau689[[#This Row],[Taux vacances et jours fériés (voir onglet tableau des charges), selon CCT]])</f>
        <v>0</v>
      </c>
      <c r="I12" s="116"/>
      <c r="J12" s="115">
        <f>Tableau689[[#This Row],[Salaire avec taux vacances]]*(1+Tableau689[[#This Row],[Taux 13ème salaire (CCT-GO 8.3%, CCT-SOR + CM 8.33%)]])</f>
        <v>0</v>
      </c>
      <c r="K12" s="115">
        <f>Tableau689[[#This Row],[Salaire horaire avec 13ème et vacances]]*Tableau689[[#This Row],[Nombre d''heures à effectuer normalement pour la période de décompte (mois), ligne 22]]</f>
        <v>0</v>
      </c>
    </row>
    <row r="13" spans="1:17" x14ac:dyDescent="0.3">
      <c r="A13">
        <v>6</v>
      </c>
      <c r="D13" s="114"/>
      <c r="E13" s="114"/>
      <c r="F13" s="114"/>
      <c r="G13" s="14"/>
      <c r="H13" s="122">
        <f>Tableau689[[#This Row],[Salaire horaire contractuel à déterminer pour chaque CCT]]*(1+Tableau689[[#This Row],[Taux vacances et jours fériés (voir onglet tableau des charges), selon CCT]])</f>
        <v>0</v>
      </c>
      <c r="I13" s="116"/>
      <c r="J13" s="115">
        <f>Tableau689[[#This Row],[Salaire avec taux vacances]]*(1+Tableau689[[#This Row],[Taux 13ème salaire (CCT-GO 8.3%, CCT-SOR + CM 8.33%)]])</f>
        <v>0</v>
      </c>
      <c r="K13" s="115">
        <f>Tableau689[[#This Row],[Salaire horaire avec 13ème et vacances]]*Tableau689[[#This Row],[Nombre d''heures à effectuer normalement pour la période de décompte (mois), ligne 22]]</f>
        <v>0</v>
      </c>
    </row>
    <row r="14" spans="1:17" x14ac:dyDescent="0.3">
      <c r="A14">
        <v>7</v>
      </c>
      <c r="D14" s="114"/>
      <c r="E14" s="114"/>
      <c r="F14" s="114"/>
      <c r="G14" s="14"/>
      <c r="H14" s="122">
        <f>Tableau689[[#This Row],[Salaire horaire contractuel à déterminer pour chaque CCT]]*(1+Tableau689[[#This Row],[Taux vacances et jours fériés (voir onglet tableau des charges), selon CCT]])</f>
        <v>0</v>
      </c>
      <c r="I14" s="116"/>
      <c r="J14" s="115">
        <f>Tableau689[[#This Row],[Salaire avec taux vacances]]*(1+Tableau689[[#This Row],[Taux 13ème salaire (CCT-GO 8.3%, CCT-SOR + CM 8.33%)]])</f>
        <v>0</v>
      </c>
      <c r="K14" s="115">
        <f>Tableau689[[#This Row],[Salaire horaire avec 13ème et vacances]]*Tableau689[[#This Row],[Nombre d''heures à effectuer normalement pour la période de décompte (mois), ligne 22]]</f>
        <v>0</v>
      </c>
    </row>
    <row r="15" spans="1:17" x14ac:dyDescent="0.3">
      <c r="A15">
        <v>8</v>
      </c>
      <c r="D15" s="114"/>
      <c r="E15" s="114"/>
      <c r="F15" s="114"/>
      <c r="G15" s="14"/>
      <c r="H15" s="122">
        <f>Tableau689[[#This Row],[Salaire horaire contractuel à déterminer pour chaque CCT]]*(1+Tableau689[[#This Row],[Taux vacances et jours fériés (voir onglet tableau des charges), selon CCT]])</f>
        <v>0</v>
      </c>
      <c r="I15" s="116"/>
      <c r="J15" s="115">
        <f>Tableau689[[#This Row],[Salaire avec taux vacances]]*(1+Tableau689[[#This Row],[Taux 13ème salaire (CCT-GO 8.3%, CCT-SOR + CM 8.33%)]])</f>
        <v>0</v>
      </c>
      <c r="K15" s="115">
        <f>Tableau689[[#This Row],[Salaire horaire avec 13ème et vacances]]*Tableau689[[#This Row],[Nombre d''heures à effectuer normalement pour la période de décompte (mois), ligne 22]]</f>
        <v>0</v>
      </c>
    </row>
    <row r="16" spans="1:17" x14ac:dyDescent="0.3">
      <c r="A16">
        <v>9</v>
      </c>
      <c r="D16" s="114"/>
      <c r="E16" s="114"/>
      <c r="F16" s="114"/>
      <c r="G16" s="14"/>
      <c r="H16" s="122">
        <f>Tableau689[[#This Row],[Salaire horaire contractuel à déterminer pour chaque CCT]]*(1+Tableau689[[#This Row],[Taux vacances et jours fériés (voir onglet tableau des charges), selon CCT]])</f>
        <v>0</v>
      </c>
      <c r="I16" s="116"/>
      <c r="J16" s="115">
        <f>Tableau689[[#This Row],[Salaire avec taux vacances]]*(1+Tableau689[[#This Row],[Taux 13ème salaire (CCT-GO 8.3%, CCT-SOR + CM 8.33%)]])</f>
        <v>0</v>
      </c>
      <c r="K16" s="115">
        <f>Tableau689[[#This Row],[Salaire horaire avec 13ème et vacances]]*Tableau689[[#This Row],[Nombre d''heures à effectuer normalement pour la période de décompte (mois), ligne 22]]</f>
        <v>0</v>
      </c>
    </row>
    <row r="17" spans="1:11" x14ac:dyDescent="0.3">
      <c r="A17">
        <v>10</v>
      </c>
      <c r="D17" s="114"/>
      <c r="E17" s="114"/>
      <c r="F17" s="114"/>
      <c r="G17" s="14"/>
      <c r="H17" s="122">
        <f>Tableau689[[#This Row],[Salaire horaire contractuel à déterminer pour chaque CCT]]*(1+Tableau689[[#This Row],[Taux vacances et jours fériés (voir onglet tableau des charges), selon CCT]])</f>
        <v>0</v>
      </c>
      <c r="I17" s="116"/>
      <c r="J17" s="115">
        <f>Tableau689[[#This Row],[Salaire avec taux vacances]]*(1+Tableau689[[#This Row],[Taux 13ème salaire (CCT-GO 8.3%, CCT-SOR + CM 8.33%)]])</f>
        <v>0</v>
      </c>
      <c r="K17" s="115">
        <f>Tableau689[[#This Row],[Salaire horaire avec 13ème et vacances]]*Tableau689[[#This Row],[Nombre d''heures à effectuer normalement pour la période de décompte (mois), ligne 22]]</f>
        <v>0</v>
      </c>
    </row>
    <row r="18" spans="1:11" x14ac:dyDescent="0.3">
      <c r="A18">
        <v>11</v>
      </c>
      <c r="D18" s="114"/>
      <c r="E18" s="114"/>
      <c r="F18" s="114"/>
      <c r="G18" s="14"/>
      <c r="H18" s="122">
        <f>Tableau689[[#This Row],[Salaire horaire contractuel à déterminer pour chaque CCT]]*(1+Tableau689[[#This Row],[Taux vacances et jours fériés (voir onglet tableau des charges), selon CCT]])</f>
        <v>0</v>
      </c>
      <c r="I18" s="116"/>
      <c r="J18" s="115">
        <f>Tableau689[[#This Row],[Salaire avec taux vacances]]*(1+Tableau689[[#This Row],[Taux 13ème salaire (CCT-GO 8.3%, CCT-SOR + CM 8.33%)]])</f>
        <v>0</v>
      </c>
      <c r="K18" s="115">
        <f>Tableau689[[#This Row],[Salaire horaire avec 13ème et vacances]]*Tableau689[[#This Row],[Nombre d''heures à effectuer normalement pour la période de décompte (mois), ligne 22]]</f>
        <v>0</v>
      </c>
    </row>
    <row r="19" spans="1:11" x14ac:dyDescent="0.3">
      <c r="A19">
        <v>12</v>
      </c>
      <c r="D19" s="114"/>
      <c r="E19" s="114"/>
      <c r="F19" s="114"/>
      <c r="G19" s="14"/>
      <c r="H19" s="122">
        <f>Tableau689[[#This Row],[Salaire horaire contractuel à déterminer pour chaque CCT]]*(1+Tableau689[[#This Row],[Taux vacances et jours fériés (voir onglet tableau des charges), selon CCT]])</f>
        <v>0</v>
      </c>
      <c r="I19" s="116"/>
      <c r="J19" s="115">
        <f>Tableau689[[#This Row],[Salaire avec taux vacances]]*(1+Tableau689[[#This Row],[Taux 13ème salaire (CCT-GO 8.3%, CCT-SOR + CM 8.33%)]])</f>
        <v>0</v>
      </c>
      <c r="K19" s="115">
        <f>Tableau689[[#This Row],[Salaire horaire avec 13ème et vacances]]*Tableau689[[#This Row],[Nombre d''heures à effectuer normalement pour la période de décompte (mois), ligne 22]]</f>
        <v>0</v>
      </c>
    </row>
    <row r="20" spans="1:11" x14ac:dyDescent="0.3">
      <c r="A20">
        <v>13</v>
      </c>
      <c r="D20" s="114"/>
      <c r="E20" s="114"/>
      <c r="F20" s="114"/>
      <c r="G20" s="14"/>
      <c r="H20" s="122">
        <f>Tableau689[[#This Row],[Salaire horaire contractuel à déterminer pour chaque CCT]]*(1+Tableau689[[#This Row],[Taux vacances et jours fériés (voir onglet tableau des charges), selon CCT]])</f>
        <v>0</v>
      </c>
      <c r="I20" s="116"/>
      <c r="J20" s="115">
        <f>Tableau689[[#This Row],[Salaire avec taux vacances]]*(1+Tableau689[[#This Row],[Taux 13ème salaire (CCT-GO 8.3%, CCT-SOR + CM 8.33%)]])</f>
        <v>0</v>
      </c>
      <c r="K20" s="115">
        <f>Tableau689[[#This Row],[Salaire horaire avec 13ème et vacances]]*Tableau689[[#This Row],[Nombre d''heures à effectuer normalement pour la période de décompte (mois), ligne 22]]</f>
        <v>0</v>
      </c>
    </row>
    <row r="21" spans="1:11" x14ac:dyDescent="0.3">
      <c r="A21">
        <v>14</v>
      </c>
      <c r="D21" s="114"/>
      <c r="E21" s="114"/>
      <c r="F21" s="114"/>
      <c r="G21" s="14"/>
      <c r="H21" s="122">
        <f>Tableau689[[#This Row],[Salaire horaire contractuel à déterminer pour chaque CCT]]*(1+Tableau689[[#This Row],[Taux vacances et jours fériés (voir onglet tableau des charges), selon CCT]])</f>
        <v>0</v>
      </c>
      <c r="I21" s="116"/>
      <c r="J21" s="115">
        <f>Tableau689[[#This Row],[Salaire avec taux vacances]]*(1+Tableau689[[#This Row],[Taux 13ème salaire (CCT-GO 8.3%, CCT-SOR + CM 8.33%)]])</f>
        <v>0</v>
      </c>
      <c r="K21" s="115">
        <f>Tableau689[[#This Row],[Salaire horaire avec 13ème et vacances]]*Tableau689[[#This Row],[Nombre d''heures à effectuer normalement pour la période de décompte (mois), ligne 22]]</f>
        <v>0</v>
      </c>
    </row>
    <row r="22" spans="1:11" x14ac:dyDescent="0.3">
      <c r="A22">
        <v>15</v>
      </c>
      <c r="D22" s="114"/>
      <c r="E22" s="114"/>
      <c r="F22" s="114"/>
      <c r="G22" s="14"/>
      <c r="H22" s="122">
        <f>Tableau689[[#This Row],[Salaire horaire contractuel à déterminer pour chaque CCT]]*(1+Tableau689[[#This Row],[Taux vacances et jours fériés (voir onglet tableau des charges), selon CCT]])</f>
        <v>0</v>
      </c>
      <c r="I22" s="116"/>
      <c r="J22" s="115">
        <f>Tableau689[[#This Row],[Salaire avec taux vacances]]*(1+Tableau689[[#This Row],[Taux 13ème salaire (CCT-GO 8.3%, CCT-SOR + CM 8.33%)]])</f>
        <v>0</v>
      </c>
      <c r="K22" s="115">
        <f>Tableau689[[#This Row],[Salaire horaire avec 13ème et vacances]]*Tableau689[[#This Row],[Nombre d''heures à effectuer normalement pour la période de décompte (mois), ligne 22]]</f>
        <v>0</v>
      </c>
    </row>
    <row r="23" spans="1:11" x14ac:dyDescent="0.3">
      <c r="A23">
        <v>16</v>
      </c>
      <c r="D23" s="114"/>
      <c r="E23" s="114"/>
      <c r="F23" s="114"/>
      <c r="G23" s="14"/>
      <c r="H23" s="122">
        <f>Tableau689[[#This Row],[Salaire horaire contractuel à déterminer pour chaque CCT]]*(1+Tableau689[[#This Row],[Taux vacances et jours fériés (voir onglet tableau des charges), selon CCT]])</f>
        <v>0</v>
      </c>
      <c r="I23" s="116"/>
      <c r="J23" s="115">
        <f>Tableau689[[#This Row],[Salaire avec taux vacances]]*(1+Tableau689[[#This Row],[Taux 13ème salaire (CCT-GO 8.3%, CCT-SOR + CM 8.33%)]])</f>
        <v>0</v>
      </c>
      <c r="K23" s="115">
        <f>Tableau689[[#This Row],[Salaire horaire avec 13ème et vacances]]*Tableau689[[#This Row],[Nombre d''heures à effectuer normalement pour la période de décompte (mois), ligne 22]]</f>
        <v>0</v>
      </c>
    </row>
    <row r="24" spans="1:11" x14ac:dyDescent="0.3">
      <c r="A24">
        <v>17</v>
      </c>
      <c r="D24" s="114"/>
      <c r="E24" s="114"/>
      <c r="F24" s="114"/>
      <c r="G24" s="14"/>
      <c r="H24" s="122">
        <f>Tableau689[[#This Row],[Salaire horaire contractuel à déterminer pour chaque CCT]]*(1+Tableau689[[#This Row],[Taux vacances et jours fériés (voir onglet tableau des charges), selon CCT]])</f>
        <v>0</v>
      </c>
      <c r="I24" s="116"/>
      <c r="J24" s="115">
        <f>Tableau689[[#This Row],[Salaire avec taux vacances]]*(1+Tableau689[[#This Row],[Taux 13ème salaire (CCT-GO 8.3%, CCT-SOR + CM 8.33%)]])</f>
        <v>0</v>
      </c>
      <c r="K24" s="115">
        <f>Tableau689[[#This Row],[Salaire horaire avec 13ème et vacances]]*Tableau689[[#This Row],[Nombre d''heures à effectuer normalement pour la période de décompte (mois), ligne 22]]</f>
        <v>0</v>
      </c>
    </row>
    <row r="25" spans="1:11" x14ac:dyDescent="0.3">
      <c r="A25">
        <v>18</v>
      </c>
      <c r="D25" s="114"/>
      <c r="E25" s="114"/>
      <c r="F25" s="114"/>
      <c r="G25" s="14"/>
      <c r="H25" s="122">
        <f>Tableau689[[#This Row],[Salaire horaire contractuel à déterminer pour chaque CCT]]*(1+Tableau689[[#This Row],[Taux vacances et jours fériés (voir onglet tableau des charges), selon CCT]])</f>
        <v>0</v>
      </c>
      <c r="I25" s="116"/>
      <c r="J25" s="115">
        <f>Tableau689[[#This Row],[Salaire avec taux vacances]]*(1+Tableau689[[#This Row],[Taux 13ème salaire (CCT-GO 8.3%, CCT-SOR + CM 8.33%)]])</f>
        <v>0</v>
      </c>
      <c r="K25" s="115">
        <f>Tableau689[[#This Row],[Salaire horaire avec 13ème et vacances]]*Tableau689[[#This Row],[Nombre d''heures à effectuer normalement pour la période de décompte (mois), ligne 22]]</f>
        <v>0</v>
      </c>
    </row>
    <row r="26" spans="1:11" x14ac:dyDescent="0.3">
      <c r="A26">
        <v>19</v>
      </c>
      <c r="D26" s="114"/>
      <c r="E26" s="114"/>
      <c r="F26" s="114"/>
      <c r="G26" s="14"/>
      <c r="H26" s="122">
        <f>Tableau689[[#This Row],[Salaire horaire contractuel à déterminer pour chaque CCT]]*(1+Tableau689[[#This Row],[Taux vacances et jours fériés (voir onglet tableau des charges), selon CCT]])</f>
        <v>0</v>
      </c>
      <c r="I26" s="116"/>
      <c r="J26" s="115">
        <f>Tableau689[[#This Row],[Salaire avec taux vacances]]*(1+Tableau689[[#This Row],[Taux 13ème salaire (CCT-GO 8.3%, CCT-SOR + CM 8.33%)]])</f>
        <v>0</v>
      </c>
      <c r="K26" s="115">
        <f>Tableau689[[#This Row],[Salaire horaire avec 13ème et vacances]]*Tableau689[[#This Row],[Nombre d''heures à effectuer normalement pour la période de décompte (mois), ligne 22]]</f>
        <v>0</v>
      </c>
    </row>
    <row r="27" spans="1:11" x14ac:dyDescent="0.3">
      <c r="A27">
        <v>20</v>
      </c>
      <c r="D27" s="114"/>
      <c r="E27" s="114"/>
      <c r="F27" s="114"/>
      <c r="G27" s="14"/>
      <c r="H27" s="122">
        <f>Tableau689[[#This Row],[Salaire horaire contractuel à déterminer pour chaque CCT]]*(1+Tableau689[[#This Row],[Taux vacances et jours fériés (voir onglet tableau des charges), selon CCT]])</f>
        <v>0</v>
      </c>
      <c r="I27" s="116"/>
      <c r="J27" s="115">
        <f>Tableau689[[#This Row],[Salaire avec taux vacances]]*(1+Tableau689[[#This Row],[Taux 13ème salaire (CCT-GO 8.3%, CCT-SOR + CM 8.33%)]])</f>
        <v>0</v>
      </c>
      <c r="K27" s="115">
        <f>Tableau689[[#This Row],[Salaire horaire avec 13ème et vacances]]*Tableau689[[#This Row],[Nombre d''heures à effectuer normalement pour la période de décompte (mois), ligne 22]]</f>
        <v>0</v>
      </c>
    </row>
    <row r="28" spans="1:11" x14ac:dyDescent="0.3">
      <c r="A28">
        <v>21</v>
      </c>
      <c r="D28" s="114"/>
      <c r="E28" s="114"/>
      <c r="F28" s="114"/>
      <c r="G28" s="14"/>
      <c r="H28" s="122">
        <f>Tableau689[[#This Row],[Salaire horaire contractuel à déterminer pour chaque CCT]]*(1+Tableau689[[#This Row],[Taux vacances et jours fériés (voir onglet tableau des charges), selon CCT]])</f>
        <v>0</v>
      </c>
      <c r="I28" s="116"/>
      <c r="J28" s="115">
        <f>Tableau689[[#This Row],[Salaire avec taux vacances]]*(1+Tableau689[[#This Row],[Taux 13ème salaire (CCT-GO 8.3%, CCT-SOR + CM 8.33%)]])</f>
        <v>0</v>
      </c>
      <c r="K28" s="115">
        <f>Tableau689[[#This Row],[Salaire horaire avec 13ème et vacances]]*Tableau689[[#This Row],[Nombre d''heures à effectuer normalement pour la période de décompte (mois), ligne 22]]</f>
        <v>0</v>
      </c>
    </row>
    <row r="29" spans="1:11" x14ac:dyDescent="0.3">
      <c r="A29">
        <v>22</v>
      </c>
      <c r="D29" s="114"/>
      <c r="E29" s="114"/>
      <c r="F29" s="114"/>
      <c r="G29" s="14"/>
      <c r="H29" s="122">
        <f>Tableau689[[#This Row],[Salaire horaire contractuel à déterminer pour chaque CCT]]*(1+Tableau689[[#This Row],[Taux vacances et jours fériés (voir onglet tableau des charges), selon CCT]])</f>
        <v>0</v>
      </c>
      <c r="I29" s="116"/>
      <c r="J29" s="115">
        <f>Tableau689[[#This Row],[Salaire avec taux vacances]]*(1+Tableau689[[#This Row],[Taux 13ème salaire (CCT-GO 8.3%, CCT-SOR + CM 8.33%)]])</f>
        <v>0</v>
      </c>
      <c r="K29" s="115">
        <f>Tableau689[[#This Row],[Salaire horaire avec 13ème et vacances]]*Tableau689[[#This Row],[Nombre d''heures à effectuer normalement pour la période de décompte (mois), ligne 22]]</f>
        <v>0</v>
      </c>
    </row>
    <row r="30" spans="1:11" x14ac:dyDescent="0.3">
      <c r="A30">
        <v>23</v>
      </c>
      <c r="D30" s="114"/>
      <c r="E30" s="114"/>
      <c r="F30" s="114"/>
      <c r="G30" s="14"/>
      <c r="H30" s="122">
        <f>Tableau689[[#This Row],[Salaire horaire contractuel à déterminer pour chaque CCT]]*(1+Tableau689[[#This Row],[Taux vacances et jours fériés (voir onglet tableau des charges), selon CCT]])</f>
        <v>0</v>
      </c>
      <c r="I30" s="116"/>
      <c r="J30" s="115">
        <f>Tableau689[[#This Row],[Salaire avec taux vacances]]*(1+Tableau689[[#This Row],[Taux 13ème salaire (CCT-GO 8.3%, CCT-SOR + CM 8.33%)]])</f>
        <v>0</v>
      </c>
      <c r="K30" s="115">
        <f>Tableau689[[#This Row],[Salaire horaire avec 13ème et vacances]]*Tableau689[[#This Row],[Nombre d''heures à effectuer normalement pour la période de décompte (mois), ligne 22]]</f>
        <v>0</v>
      </c>
    </row>
    <row r="31" spans="1:11" x14ac:dyDescent="0.3">
      <c r="A31">
        <v>24</v>
      </c>
      <c r="D31" s="114"/>
      <c r="E31" s="114"/>
      <c r="F31" s="114"/>
      <c r="G31" s="14"/>
      <c r="H31" s="122">
        <f>Tableau689[[#This Row],[Salaire horaire contractuel à déterminer pour chaque CCT]]*(1+Tableau689[[#This Row],[Taux vacances et jours fériés (voir onglet tableau des charges), selon CCT]])</f>
        <v>0</v>
      </c>
      <c r="I31" s="116"/>
      <c r="J31" s="115">
        <f>Tableau689[[#This Row],[Salaire avec taux vacances]]*(1+Tableau689[[#This Row],[Taux 13ème salaire (CCT-GO 8.3%, CCT-SOR + CM 8.33%)]])</f>
        <v>0</v>
      </c>
      <c r="K31" s="115">
        <f>Tableau689[[#This Row],[Salaire horaire avec 13ème et vacances]]*Tableau689[[#This Row],[Nombre d''heures à effectuer normalement pour la période de décompte (mois), ligne 22]]</f>
        <v>0</v>
      </c>
    </row>
    <row r="32" spans="1:11" x14ac:dyDescent="0.3">
      <c r="A32">
        <v>25</v>
      </c>
      <c r="D32" s="114"/>
      <c r="E32" s="114"/>
      <c r="F32" s="114"/>
      <c r="G32" s="14"/>
      <c r="H32" s="122">
        <f>Tableau689[[#This Row],[Salaire horaire contractuel à déterminer pour chaque CCT]]*(1+Tableau689[[#This Row],[Taux vacances et jours fériés (voir onglet tableau des charges), selon CCT]])</f>
        <v>0</v>
      </c>
      <c r="I32" s="116"/>
      <c r="J32" s="115">
        <f>Tableau689[[#This Row],[Salaire avec taux vacances]]*(1+Tableau689[[#This Row],[Taux 13ème salaire (CCT-GO 8.3%, CCT-SOR + CM 8.33%)]])</f>
        <v>0</v>
      </c>
      <c r="K32" s="115">
        <f>Tableau689[[#This Row],[Salaire horaire avec 13ème et vacances]]*Tableau689[[#This Row],[Nombre d''heures à effectuer normalement pour la période de décompte (mois), ligne 22]]</f>
        <v>0</v>
      </c>
    </row>
    <row r="33" spans="1:12" x14ac:dyDescent="0.3">
      <c r="A33">
        <v>26</v>
      </c>
      <c r="D33" s="114"/>
      <c r="E33" s="114"/>
      <c r="F33" s="114"/>
      <c r="G33" s="14"/>
      <c r="H33" s="122">
        <f>Tableau689[[#This Row],[Salaire horaire contractuel à déterminer pour chaque CCT]]*(1+Tableau689[[#This Row],[Taux vacances et jours fériés (voir onglet tableau des charges), selon CCT]])</f>
        <v>0</v>
      </c>
      <c r="I33" s="116"/>
      <c r="J33" s="115">
        <f>Tableau689[[#This Row],[Salaire avec taux vacances]]*(1+Tableau689[[#This Row],[Taux 13ème salaire (CCT-GO 8.3%, CCT-SOR + CM 8.33%)]])</f>
        <v>0</v>
      </c>
      <c r="K33" s="115">
        <f>Tableau689[[#This Row],[Salaire horaire avec 13ème et vacances]]*Tableau689[[#This Row],[Nombre d''heures à effectuer normalement pour la période de décompte (mois), ligne 22]]</f>
        <v>0</v>
      </c>
    </row>
    <row r="34" spans="1:12" x14ac:dyDescent="0.3">
      <c r="A34">
        <v>27</v>
      </c>
      <c r="D34" s="114"/>
      <c r="E34" s="114"/>
      <c r="F34" s="114"/>
      <c r="G34" s="14"/>
      <c r="H34" s="122">
        <f>Tableau689[[#This Row],[Salaire horaire contractuel à déterminer pour chaque CCT]]*(1+Tableau689[[#This Row],[Taux vacances et jours fériés (voir onglet tableau des charges), selon CCT]])</f>
        <v>0</v>
      </c>
      <c r="I34" s="116"/>
      <c r="J34" s="115">
        <f>Tableau689[[#This Row],[Salaire avec taux vacances]]*(1+Tableau689[[#This Row],[Taux 13ème salaire (CCT-GO 8.3%, CCT-SOR + CM 8.33%)]])</f>
        <v>0</v>
      </c>
      <c r="K34" s="115">
        <f>Tableau689[[#This Row],[Salaire horaire avec 13ème et vacances]]*Tableau689[[#This Row],[Nombre d''heures à effectuer normalement pour la période de décompte (mois), ligne 22]]</f>
        <v>0</v>
      </c>
    </row>
    <row r="35" spans="1:12" x14ac:dyDescent="0.3">
      <c r="A35">
        <v>28</v>
      </c>
      <c r="D35" s="114"/>
      <c r="E35" s="114"/>
      <c r="F35" s="114"/>
      <c r="G35" s="14"/>
      <c r="H35" s="122">
        <f>Tableau689[[#This Row],[Salaire horaire contractuel à déterminer pour chaque CCT]]*(1+Tableau689[[#This Row],[Taux vacances et jours fériés (voir onglet tableau des charges), selon CCT]])</f>
        <v>0</v>
      </c>
      <c r="I35" s="116"/>
      <c r="J35" s="115">
        <f>Tableau689[[#This Row],[Salaire avec taux vacances]]*(1+Tableau689[[#This Row],[Taux 13ème salaire (CCT-GO 8.3%, CCT-SOR + CM 8.33%)]])</f>
        <v>0</v>
      </c>
      <c r="K35" s="115">
        <f>Tableau689[[#This Row],[Salaire horaire avec 13ème et vacances]]*Tableau689[[#This Row],[Nombre d''heures à effectuer normalement pour la période de décompte (mois), ligne 22]]</f>
        <v>0</v>
      </c>
    </row>
    <row r="36" spans="1:12" x14ac:dyDescent="0.3">
      <c r="A36">
        <v>29</v>
      </c>
      <c r="D36" s="114"/>
      <c r="E36" s="114"/>
      <c r="F36" s="114"/>
      <c r="G36" s="14"/>
      <c r="H36" s="122">
        <f>Tableau689[[#This Row],[Salaire horaire contractuel à déterminer pour chaque CCT]]*(1+Tableau689[[#This Row],[Taux vacances et jours fériés (voir onglet tableau des charges), selon CCT]])</f>
        <v>0</v>
      </c>
      <c r="I36" s="116"/>
      <c r="J36" s="115">
        <f>Tableau689[[#This Row],[Salaire avec taux vacances]]*(1+Tableau689[[#This Row],[Taux 13ème salaire (CCT-GO 8.3%, CCT-SOR + CM 8.33%)]])</f>
        <v>0</v>
      </c>
      <c r="K36" s="115">
        <f>Tableau689[[#This Row],[Salaire horaire avec 13ème et vacances]]*Tableau689[[#This Row],[Nombre d''heures à effectuer normalement pour la période de décompte (mois), ligne 22]]</f>
        <v>0</v>
      </c>
    </row>
    <row r="37" spans="1:12" x14ac:dyDescent="0.3">
      <c r="A37">
        <v>30</v>
      </c>
      <c r="D37" s="114"/>
      <c r="E37" s="114"/>
      <c r="F37" s="114"/>
      <c r="G37" s="14"/>
      <c r="H37" s="122">
        <f>Tableau689[[#This Row],[Salaire horaire contractuel à déterminer pour chaque CCT]]*(1+Tableau689[[#This Row],[Taux vacances et jours fériés (voir onglet tableau des charges), selon CCT]])</f>
        <v>0</v>
      </c>
      <c r="I37" s="116"/>
      <c r="J37" s="115">
        <f>Tableau689[[#This Row],[Salaire avec taux vacances]]*(1+Tableau689[[#This Row],[Taux 13ème salaire (CCT-GO 8.3%, CCT-SOR + CM 8.33%)]])</f>
        <v>0</v>
      </c>
      <c r="K37" s="115">
        <f>Tableau689[[#This Row],[Salaire horaire avec 13ème et vacances]]*Tableau689[[#This Row],[Nombre d''heures à effectuer normalement pour la période de décompte (mois), ligne 22]]</f>
        <v>0</v>
      </c>
    </row>
    <row r="38" spans="1:12" x14ac:dyDescent="0.3">
      <c r="A38">
        <v>31</v>
      </c>
      <c r="D38" s="114"/>
      <c r="E38" s="114"/>
      <c r="F38" s="114"/>
      <c r="G38" s="14"/>
      <c r="H38" s="122">
        <f>Tableau689[[#This Row],[Salaire horaire contractuel à déterminer pour chaque CCT]]*(1+Tableau689[[#This Row],[Taux vacances et jours fériés (voir onglet tableau des charges), selon CCT]])</f>
        <v>0</v>
      </c>
      <c r="I38" s="116"/>
      <c r="J38" s="115">
        <f>Tableau689[[#This Row],[Salaire avec taux vacances]]*(1+Tableau689[[#This Row],[Taux 13ème salaire (CCT-GO 8.3%, CCT-SOR + CM 8.33%)]])</f>
        <v>0</v>
      </c>
      <c r="K38" s="115">
        <f>Tableau689[[#This Row],[Salaire horaire avec 13ème et vacances]]*Tableau689[[#This Row],[Nombre d''heures à effectuer normalement pour la période de décompte (mois), ligne 22]]</f>
        <v>0</v>
      </c>
    </row>
    <row r="39" spans="1:12" x14ac:dyDescent="0.3">
      <c r="A39">
        <v>32</v>
      </c>
      <c r="D39" s="114"/>
      <c r="E39" s="114"/>
      <c r="F39" s="114"/>
      <c r="G39" s="14"/>
      <c r="H39" s="122">
        <f>Tableau689[[#This Row],[Salaire horaire contractuel à déterminer pour chaque CCT]]*(1+Tableau689[[#This Row],[Taux vacances et jours fériés (voir onglet tableau des charges), selon CCT]])</f>
        <v>0</v>
      </c>
      <c r="I39" s="116"/>
      <c r="J39" s="115">
        <f>Tableau689[[#This Row],[Salaire avec taux vacances]]*(1+Tableau689[[#This Row],[Taux 13ème salaire (CCT-GO 8.3%, CCT-SOR + CM 8.33%)]])</f>
        <v>0</v>
      </c>
      <c r="K39" s="115">
        <f>Tableau689[[#This Row],[Salaire horaire avec 13ème et vacances]]*Tableau689[[#This Row],[Nombre d''heures à effectuer normalement pour la période de décompte (mois), ligne 22]]</f>
        <v>0</v>
      </c>
    </row>
    <row r="40" spans="1:12" x14ac:dyDescent="0.3">
      <c r="A40">
        <v>33</v>
      </c>
      <c r="D40" s="114"/>
      <c r="E40" s="114"/>
      <c r="F40" s="114"/>
      <c r="G40" s="14"/>
      <c r="H40" s="122">
        <f>Tableau689[[#This Row],[Salaire horaire contractuel à déterminer pour chaque CCT]]*(1+Tableau689[[#This Row],[Taux vacances et jours fériés (voir onglet tableau des charges), selon CCT]])</f>
        <v>0</v>
      </c>
      <c r="I40" s="116"/>
      <c r="J40" s="115">
        <f>Tableau689[[#This Row],[Salaire avec taux vacances]]*(1+Tableau689[[#This Row],[Taux 13ème salaire (CCT-GO 8.3%, CCT-SOR + CM 8.33%)]])</f>
        <v>0</v>
      </c>
      <c r="K40" s="115">
        <f>Tableau689[[#This Row],[Salaire horaire avec 13ème et vacances]]*Tableau689[[#This Row],[Nombre d''heures à effectuer normalement pour la période de décompte (mois), ligne 22]]</f>
        <v>0</v>
      </c>
    </row>
    <row r="41" spans="1:12" x14ac:dyDescent="0.3">
      <c r="A41">
        <v>34</v>
      </c>
      <c r="D41" s="114"/>
      <c r="E41" s="114"/>
      <c r="F41" s="114"/>
      <c r="G41" s="14"/>
      <c r="H41" s="122">
        <f>Tableau689[[#This Row],[Salaire horaire contractuel à déterminer pour chaque CCT]]*(1+Tableau689[[#This Row],[Taux vacances et jours fériés (voir onglet tableau des charges), selon CCT]])</f>
        <v>0</v>
      </c>
      <c r="I41" s="116"/>
      <c r="J41" s="115">
        <f>Tableau689[[#This Row],[Salaire avec taux vacances]]*(1+Tableau689[[#This Row],[Taux 13ème salaire (CCT-GO 8.3%, CCT-SOR + CM 8.33%)]])</f>
        <v>0</v>
      </c>
      <c r="K41" s="115">
        <f>Tableau689[[#This Row],[Salaire horaire avec 13ème et vacances]]*Tableau689[[#This Row],[Nombre d''heures à effectuer normalement pour la période de décompte (mois), ligne 22]]</f>
        <v>0</v>
      </c>
    </row>
    <row r="42" spans="1:12" x14ac:dyDescent="0.3">
      <c r="A42">
        <v>35</v>
      </c>
      <c r="D42" s="114"/>
      <c r="E42" s="114"/>
      <c r="F42" s="114"/>
      <c r="G42" s="14"/>
      <c r="H42" s="122">
        <f>Tableau689[[#This Row],[Salaire horaire contractuel à déterminer pour chaque CCT]]*(1+Tableau689[[#This Row],[Taux vacances et jours fériés (voir onglet tableau des charges), selon CCT]])</f>
        <v>0</v>
      </c>
      <c r="I42" s="116"/>
      <c r="J42" s="115">
        <f>Tableau689[[#This Row],[Salaire avec taux vacances]]*(1+Tableau689[[#This Row],[Taux 13ème salaire (CCT-GO 8.3%, CCT-SOR + CM 8.33%)]])</f>
        <v>0</v>
      </c>
      <c r="K42" s="115">
        <f>Tableau689[[#This Row],[Salaire horaire avec 13ème et vacances]]*Tableau689[[#This Row],[Nombre d''heures à effectuer normalement pour la période de décompte (mois), ligne 22]]</f>
        <v>0</v>
      </c>
    </row>
    <row r="43" spans="1:12" x14ac:dyDescent="0.3">
      <c r="A43">
        <v>36</v>
      </c>
      <c r="D43" s="114"/>
      <c r="E43" s="114"/>
      <c r="F43" s="114"/>
      <c r="G43" s="14"/>
      <c r="H43" s="122">
        <f>Tableau689[[#This Row],[Salaire horaire contractuel à déterminer pour chaque CCT]]*(1+Tableau689[[#This Row],[Taux vacances et jours fériés (voir onglet tableau des charges), selon CCT]])</f>
        <v>0</v>
      </c>
      <c r="I43" s="116"/>
      <c r="J43" s="115">
        <f>Tableau689[[#This Row],[Salaire avec taux vacances]]*(1+Tableau689[[#This Row],[Taux 13ème salaire (CCT-GO 8.3%, CCT-SOR + CM 8.33%)]])</f>
        <v>0</v>
      </c>
      <c r="K43" s="115">
        <f>Tableau689[[#This Row],[Salaire horaire avec 13ème et vacances]]*Tableau689[[#This Row],[Nombre d''heures à effectuer normalement pour la période de décompte (mois), ligne 22]]</f>
        <v>0</v>
      </c>
    </row>
    <row r="44" spans="1:12" x14ac:dyDescent="0.3">
      <c r="A44">
        <v>37</v>
      </c>
      <c r="D44" s="114"/>
      <c r="E44" s="114"/>
      <c r="F44" s="114"/>
      <c r="G44" s="14"/>
      <c r="H44" s="122">
        <f>Tableau689[[#This Row],[Salaire horaire contractuel à déterminer pour chaque CCT]]*(1+Tableau689[[#This Row],[Taux vacances et jours fériés (voir onglet tableau des charges), selon CCT]])</f>
        <v>0</v>
      </c>
      <c r="I44" s="116"/>
      <c r="J44" s="115">
        <f>Tableau689[[#This Row],[Salaire avec taux vacances]]*(1+Tableau689[[#This Row],[Taux 13ème salaire (CCT-GO 8.3%, CCT-SOR + CM 8.33%)]])</f>
        <v>0</v>
      </c>
      <c r="K44" s="115">
        <f>Tableau689[[#This Row],[Salaire horaire avec 13ème et vacances]]*Tableau689[[#This Row],[Nombre d''heures à effectuer normalement pour la période de décompte (mois), ligne 22]]</f>
        <v>0</v>
      </c>
    </row>
    <row r="45" spans="1:12" x14ac:dyDescent="0.3">
      <c r="A45">
        <v>38</v>
      </c>
      <c r="D45" s="114"/>
      <c r="E45" s="114"/>
      <c r="F45" s="114"/>
      <c r="G45" s="14"/>
      <c r="H45" s="122">
        <f>Tableau689[[#This Row],[Salaire horaire contractuel à déterminer pour chaque CCT]]*(1+Tableau689[[#This Row],[Taux vacances et jours fériés (voir onglet tableau des charges), selon CCT]])</f>
        <v>0</v>
      </c>
      <c r="I45" s="116"/>
      <c r="J45" s="115">
        <f>Tableau689[[#This Row],[Salaire avec taux vacances]]*(1+Tableau689[[#This Row],[Taux 13ème salaire (CCT-GO 8.3%, CCT-SOR + CM 8.33%)]])</f>
        <v>0</v>
      </c>
      <c r="K45" s="115">
        <f>Tableau689[[#This Row],[Salaire horaire avec 13ème et vacances]]*Tableau689[[#This Row],[Nombre d''heures à effectuer normalement pour la période de décompte (mois), ligne 22]]</f>
        <v>0</v>
      </c>
    </row>
    <row r="46" spans="1:12" x14ac:dyDescent="0.3">
      <c r="A46">
        <v>39</v>
      </c>
      <c r="D46" s="114"/>
      <c r="E46" s="114"/>
      <c r="F46" s="114"/>
      <c r="G46" s="14"/>
      <c r="H46" s="122">
        <f>Tableau689[[#This Row],[Salaire horaire contractuel à déterminer pour chaque CCT]]*(1+Tableau689[[#This Row],[Taux vacances et jours fériés (voir onglet tableau des charges), selon CCT]])</f>
        <v>0</v>
      </c>
      <c r="I46" s="116"/>
      <c r="J46" s="115">
        <f>Tableau689[[#This Row],[Salaire avec taux vacances]]*(1+Tableau689[[#This Row],[Taux 13ème salaire (CCT-GO 8.3%, CCT-SOR + CM 8.33%)]])</f>
        <v>0</v>
      </c>
      <c r="K46" s="115">
        <f>Tableau689[[#This Row],[Salaire horaire avec 13ème et vacances]]*Tableau689[[#This Row],[Nombre d''heures à effectuer normalement pour la période de décompte (mois), ligne 22]]</f>
        <v>0</v>
      </c>
    </row>
    <row r="47" spans="1:12" x14ac:dyDescent="0.3">
      <c r="A47">
        <v>40</v>
      </c>
      <c r="D47" s="114"/>
      <c r="E47" s="114"/>
      <c r="F47" s="114"/>
      <c r="G47" s="14"/>
      <c r="H47" s="122">
        <f>Tableau689[[#This Row],[Salaire horaire contractuel à déterminer pour chaque CCT]]*(1+Tableau689[[#This Row],[Taux vacances et jours fériés (voir onglet tableau des charges), selon CCT]])</f>
        <v>0</v>
      </c>
      <c r="I47" s="116"/>
      <c r="J47" s="115">
        <f>Tableau689[[#This Row],[Salaire avec taux vacances]]*(1+Tableau689[[#This Row],[Taux 13ème salaire (CCT-GO 8.3%, CCT-SOR + CM 8.33%)]])</f>
        <v>0</v>
      </c>
      <c r="K47" s="115">
        <f>Tableau689[[#This Row],[Salaire horaire avec 13ème et vacances]]*Tableau689[[#This Row],[Nombre d''heures à effectuer normalement pour la période de décompte (mois), ligne 22]]</f>
        <v>0</v>
      </c>
    </row>
    <row r="48" spans="1:12" ht="18" customHeight="1" x14ac:dyDescent="0.3">
      <c r="A48" s="123" t="s">
        <v>50</v>
      </c>
      <c r="B48" s="61"/>
      <c r="C48" s="61"/>
      <c r="D48" s="124">
        <f>SUBTOTAL(109,Tableau689[Nombre d''heures à effectuer normalement pour la période de décompte (mois), ligne 22])</f>
        <v>0</v>
      </c>
      <c r="E48" s="124">
        <f>SUBTOTAL(109,Tableau689[Nombre d''heures perdues pour des raisons économiques (heures chômées) (référence ligne 23 du formulaire du service de l''emploi)])</f>
        <v>0</v>
      </c>
      <c r="F48" s="125"/>
      <c r="G48" s="125"/>
      <c r="H48" s="125"/>
      <c r="I48" s="125"/>
      <c r="J48" s="126"/>
      <c r="K48" s="124">
        <f>SUBTOTAL(109,Tableau689[Salaire dû pour la période de décompte])</f>
        <v>0</v>
      </c>
      <c r="L48" s="113"/>
    </row>
  </sheetData>
  <mergeCells count="2">
    <mergeCell ref="A3:C3"/>
    <mergeCell ref="A1:D1"/>
  </mergeCell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29BB-1289-460B-BDDE-475D0503207A}">
  <dimension ref="A1:C26"/>
  <sheetViews>
    <sheetView workbookViewId="0">
      <selection activeCell="I11" sqref="I11"/>
    </sheetView>
  </sheetViews>
  <sheetFormatPr baseColWidth="10" defaultRowHeight="12.45" x14ac:dyDescent="0.3"/>
  <cols>
    <col min="1" max="2" width="18.84375" customWidth="1"/>
    <col min="3" max="3" width="13.53515625" customWidth="1"/>
  </cols>
  <sheetData>
    <row r="1" spans="1:3" ht="17.600000000000001" x14ac:dyDescent="0.4">
      <c r="A1" s="128" t="s">
        <v>110</v>
      </c>
      <c r="B1" s="128"/>
    </row>
    <row r="2" spans="1:3" ht="12.9" x14ac:dyDescent="0.35">
      <c r="A2" s="130" t="s">
        <v>115</v>
      </c>
      <c r="B2" s="130"/>
    </row>
    <row r="3" spans="1:3" ht="12.9" thickBot="1" x14ac:dyDescent="0.35"/>
    <row r="4" spans="1:3" ht="14.15" x14ac:dyDescent="0.35">
      <c r="A4" s="117" t="s">
        <v>105</v>
      </c>
      <c r="B4" s="131"/>
      <c r="C4" s="129" t="s">
        <v>111</v>
      </c>
    </row>
    <row r="5" spans="1:3" x14ac:dyDescent="0.3">
      <c r="A5" s="17"/>
      <c r="B5" s="18"/>
      <c r="C5" s="19"/>
    </row>
    <row r="6" spans="1:3" ht="24.9" x14ac:dyDescent="0.3">
      <c r="A6" s="20" t="s">
        <v>97</v>
      </c>
      <c r="B6" s="21" t="s">
        <v>114</v>
      </c>
      <c r="C6" s="118">
        <v>0.1447</v>
      </c>
    </row>
    <row r="7" spans="1:3" ht="25.3" thickBot="1" x14ac:dyDescent="0.35">
      <c r="A7" s="119" t="s">
        <v>98</v>
      </c>
      <c r="B7" s="132" t="s">
        <v>118</v>
      </c>
      <c r="C7" s="120">
        <v>0.1704</v>
      </c>
    </row>
    <row r="9" spans="1:3" ht="12.9" thickBot="1" x14ac:dyDescent="0.35"/>
    <row r="10" spans="1:3" ht="14.15" x14ac:dyDescent="0.35">
      <c r="A10" s="117" t="s">
        <v>99</v>
      </c>
      <c r="B10" s="131"/>
      <c r="C10" s="129" t="s">
        <v>112</v>
      </c>
    </row>
    <row r="11" spans="1:3" x14ac:dyDescent="0.3">
      <c r="A11" s="17"/>
      <c r="B11" s="18"/>
      <c r="C11" s="19"/>
    </row>
    <row r="12" spans="1:3" x14ac:dyDescent="0.3">
      <c r="A12" s="17" t="s">
        <v>100</v>
      </c>
      <c r="B12" s="18" t="s">
        <v>114</v>
      </c>
      <c r="C12" s="118">
        <v>0.14979999999999999</v>
      </c>
    </row>
    <row r="13" spans="1:3" ht="12.9" thickBot="1" x14ac:dyDescent="0.35">
      <c r="A13" s="43" t="s">
        <v>101</v>
      </c>
      <c r="B13" s="44" t="s">
        <v>118</v>
      </c>
      <c r="C13" s="120">
        <v>0.1757</v>
      </c>
    </row>
    <row r="15" spans="1:3" ht="12.9" thickBot="1" x14ac:dyDescent="0.35"/>
    <row r="16" spans="1:3" ht="14.15" x14ac:dyDescent="0.35">
      <c r="A16" s="117" t="s">
        <v>102</v>
      </c>
      <c r="B16" s="131"/>
      <c r="C16" s="129" t="s">
        <v>111</v>
      </c>
    </row>
    <row r="17" spans="1:3" ht="14.15" x14ac:dyDescent="0.35">
      <c r="A17" s="121"/>
      <c r="B17" s="133"/>
      <c r="C17" s="19"/>
    </row>
    <row r="18" spans="1:3" x14ac:dyDescent="0.3">
      <c r="A18" s="17" t="s">
        <v>103</v>
      </c>
      <c r="B18" s="18" t="s">
        <v>114</v>
      </c>
      <c r="C18" s="118">
        <v>0.1447</v>
      </c>
    </row>
    <row r="19" spans="1:3" ht="12.9" thickBot="1" x14ac:dyDescent="0.35">
      <c r="A19" s="43" t="s">
        <v>104</v>
      </c>
      <c r="B19" s="44" t="s">
        <v>118</v>
      </c>
      <c r="C19" s="120">
        <v>0.1704</v>
      </c>
    </row>
    <row r="20" spans="1:3" x14ac:dyDescent="0.3">
      <c r="A20" s="18"/>
      <c r="B20" s="18"/>
      <c r="C20" s="138"/>
    </row>
    <row r="21" spans="1:3" ht="12.9" thickBot="1" x14ac:dyDescent="0.35"/>
    <row r="22" spans="1:3" ht="14.15" x14ac:dyDescent="0.35">
      <c r="A22" s="117" t="s">
        <v>119</v>
      </c>
      <c r="B22" s="134" t="s">
        <v>111</v>
      </c>
      <c r="C22" s="129" t="s">
        <v>112</v>
      </c>
    </row>
    <row r="23" spans="1:3" x14ac:dyDescent="0.3">
      <c r="A23" s="135"/>
      <c r="B23" s="18"/>
      <c r="C23" s="19"/>
    </row>
    <row r="24" spans="1:3" x14ac:dyDescent="0.3">
      <c r="A24" s="135" t="s">
        <v>113</v>
      </c>
      <c r="B24" s="136">
        <v>0.1202</v>
      </c>
      <c r="C24" s="118">
        <v>0.125</v>
      </c>
    </row>
    <row r="25" spans="1:3" x14ac:dyDescent="0.3">
      <c r="A25" s="137" t="s">
        <v>114</v>
      </c>
      <c r="B25" s="136">
        <v>0.1447</v>
      </c>
      <c r="C25" s="118">
        <v>0.14979999999999999</v>
      </c>
    </row>
    <row r="26" spans="1:3" ht="12.9" thickBot="1" x14ac:dyDescent="0.35">
      <c r="A26" s="139" t="s">
        <v>118</v>
      </c>
      <c r="B26" s="140">
        <v>0.1704</v>
      </c>
      <c r="C26" s="120">
        <v>0.1757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A7F1-FDB3-452B-9857-FE80F94E4513}">
  <dimension ref="A1:N28"/>
  <sheetViews>
    <sheetView zoomScale="90" zoomScaleNormal="90" workbookViewId="0">
      <selection activeCell="F8" sqref="F8"/>
    </sheetView>
  </sheetViews>
  <sheetFormatPr baseColWidth="10" defaultRowHeight="12.45" x14ac:dyDescent="0.3"/>
  <cols>
    <col min="1" max="1" width="25.15234375" customWidth="1"/>
    <col min="2" max="2" width="26.53515625" customWidth="1"/>
    <col min="3" max="3" width="15" customWidth="1"/>
    <col min="4" max="4" width="16.3046875" customWidth="1"/>
    <col min="5" max="5" width="15.15234375" customWidth="1"/>
    <col min="6" max="6" width="21.3046875" customWidth="1"/>
    <col min="7" max="7" width="26.69140625" customWidth="1"/>
    <col min="8" max="8" width="16" customWidth="1"/>
    <col min="9" max="9" width="13.84375" customWidth="1"/>
    <col min="10" max="10" width="33.69140625" customWidth="1"/>
    <col min="13" max="13" width="16.15234375" customWidth="1"/>
  </cols>
  <sheetData>
    <row r="1" spans="1:14" ht="25.3" x14ac:dyDescent="0.6">
      <c r="A1" s="192" t="s">
        <v>26</v>
      </c>
      <c r="B1" s="192"/>
      <c r="C1" s="192"/>
      <c r="D1" s="192"/>
      <c r="E1" s="192"/>
      <c r="F1" s="192"/>
      <c r="G1" s="192"/>
      <c r="H1" s="37"/>
    </row>
    <row r="2" spans="1:14" x14ac:dyDescent="0.3">
      <c r="D2" s="46"/>
      <c r="E2" s="199" t="s">
        <v>23</v>
      </c>
      <c r="F2" s="199"/>
      <c r="G2" s="199"/>
    </row>
    <row r="3" spans="1:14" x14ac:dyDescent="0.3">
      <c r="D3" s="47"/>
      <c r="E3" s="199" t="s">
        <v>24</v>
      </c>
      <c r="F3" s="199"/>
      <c r="G3" s="199"/>
    </row>
    <row r="4" spans="1:14" x14ac:dyDescent="0.3">
      <c r="A4" s="2" t="s">
        <v>10</v>
      </c>
      <c r="B4" s="6" t="s">
        <v>11</v>
      </c>
      <c r="C4" s="6" t="s">
        <v>12</v>
      </c>
      <c r="D4" s="2"/>
      <c r="E4" s="2"/>
      <c r="F4" s="2"/>
      <c r="G4" s="2"/>
      <c r="H4" s="2"/>
      <c r="I4" s="2"/>
      <c r="J4" s="2"/>
      <c r="K4" s="2"/>
      <c r="L4" s="2"/>
      <c r="M4" s="2"/>
    </row>
    <row r="5" spans="1:14" x14ac:dyDescent="0.3">
      <c r="A5" s="2" t="s">
        <v>15</v>
      </c>
      <c r="B5" s="5">
        <v>176</v>
      </c>
      <c r="C5" s="5">
        <f>40.5/5</f>
        <v>8.1</v>
      </c>
      <c r="D5" s="2"/>
      <c r="E5" s="2"/>
      <c r="F5" s="2"/>
      <c r="G5" s="2"/>
      <c r="H5" s="2"/>
      <c r="I5" s="2"/>
      <c r="J5" s="2"/>
      <c r="K5" s="2"/>
      <c r="L5" s="2"/>
      <c r="M5" s="2"/>
    </row>
    <row r="6" spans="1:14" x14ac:dyDescent="0.3">
      <c r="A6" s="2" t="s">
        <v>14</v>
      </c>
      <c r="B6" s="5">
        <v>177.7</v>
      </c>
      <c r="C6" s="5">
        <v>8.1999999999999993</v>
      </c>
      <c r="D6" s="2"/>
      <c r="E6" s="2"/>
      <c r="F6" s="2"/>
      <c r="G6" s="2"/>
      <c r="H6" s="2"/>
      <c r="I6" s="2"/>
      <c r="J6" s="2"/>
      <c r="K6" s="2"/>
      <c r="L6" s="2"/>
      <c r="M6" s="2"/>
    </row>
    <row r="7" spans="1:14" x14ac:dyDescent="0.3">
      <c r="A7" s="2" t="s">
        <v>13</v>
      </c>
      <c r="B7" s="5">
        <v>179.8</v>
      </c>
      <c r="C7" s="5">
        <v>8.3000000000000007</v>
      </c>
      <c r="D7" s="2"/>
      <c r="E7" s="2"/>
      <c r="F7" s="2"/>
      <c r="G7" s="2"/>
      <c r="H7" s="2"/>
      <c r="I7" s="2"/>
      <c r="J7" s="2"/>
      <c r="K7" s="2"/>
      <c r="L7" s="2"/>
      <c r="M7" s="2"/>
    </row>
    <row r="8" spans="1:14" x14ac:dyDescent="0.3">
      <c r="A8" s="2"/>
      <c r="B8" s="5"/>
      <c r="C8" s="5"/>
      <c r="D8" s="2"/>
      <c r="E8" s="2"/>
      <c r="F8" s="2"/>
      <c r="G8" s="2"/>
      <c r="H8" s="2"/>
      <c r="I8" s="2"/>
      <c r="J8" s="2"/>
      <c r="K8" s="2"/>
      <c r="L8" s="2"/>
      <c r="M8" s="2"/>
    </row>
    <row r="9" spans="1:14" ht="12.9" x14ac:dyDescent="0.35">
      <c r="A9" s="48" t="s">
        <v>27</v>
      </c>
      <c r="B9" s="5"/>
      <c r="C9" s="5"/>
      <c r="D9" s="2"/>
      <c r="E9" s="2"/>
      <c r="F9" s="2"/>
      <c r="G9" s="2"/>
      <c r="H9" s="2"/>
      <c r="I9" s="2"/>
      <c r="J9" s="2"/>
      <c r="K9" s="2"/>
      <c r="L9" s="2"/>
      <c r="M9" s="2"/>
    </row>
    <row r="10" spans="1:14" ht="12.9" thickBot="1" x14ac:dyDescent="0.35">
      <c r="A10" s="2"/>
      <c r="B10" s="5"/>
      <c r="C10" s="5"/>
      <c r="D10" s="2"/>
      <c r="E10" s="2"/>
      <c r="F10" s="2"/>
      <c r="G10" s="2"/>
      <c r="H10" s="2"/>
      <c r="I10" s="2"/>
      <c r="J10" s="2"/>
      <c r="K10" s="2"/>
      <c r="L10" s="2"/>
      <c r="M10" s="2"/>
    </row>
    <row r="11" spans="1:14" ht="12.9" thickBot="1" x14ac:dyDescent="0.35">
      <c r="A11" s="193" t="s">
        <v>41</v>
      </c>
      <c r="B11" s="194"/>
      <c r="C11" s="194"/>
      <c r="D11" s="194"/>
      <c r="E11" s="194"/>
      <c r="F11" s="194"/>
      <c r="G11" s="194"/>
      <c r="H11" s="194"/>
      <c r="I11" s="194"/>
      <c r="J11" s="195"/>
    </row>
    <row r="12" spans="1:14" x14ac:dyDescent="0.3">
      <c r="A12" s="17"/>
      <c r="B12" s="18"/>
      <c r="C12" s="18"/>
      <c r="D12" s="201" t="s">
        <v>29</v>
      </c>
      <c r="E12" s="202"/>
      <c r="F12" s="203"/>
      <c r="G12" s="18"/>
      <c r="H12" s="18"/>
      <c r="I12" s="18"/>
      <c r="J12" s="19"/>
    </row>
    <row r="13" spans="1:14" s="1" customFormat="1" ht="37.299999999999997" x14ac:dyDescent="0.3">
      <c r="A13" s="20" t="s">
        <v>0</v>
      </c>
      <c r="B13" s="21" t="s">
        <v>42</v>
      </c>
      <c r="C13" s="21" t="s">
        <v>1</v>
      </c>
      <c r="D13" s="21" t="s">
        <v>25</v>
      </c>
      <c r="E13" s="21" t="s">
        <v>3</v>
      </c>
      <c r="F13" s="21" t="s">
        <v>8</v>
      </c>
      <c r="G13" s="21" t="s">
        <v>2</v>
      </c>
      <c r="H13" s="21" t="s">
        <v>9</v>
      </c>
      <c r="I13" s="21" t="s">
        <v>7</v>
      </c>
      <c r="J13" s="39" t="s">
        <v>28</v>
      </c>
      <c r="K13" s="3"/>
    </row>
    <row r="14" spans="1:14" x14ac:dyDescent="0.3">
      <c r="A14" s="22">
        <v>6000</v>
      </c>
      <c r="B14" s="23">
        <v>21.75</v>
      </c>
      <c r="C14" s="23">
        <f>A14/B14</f>
        <v>275.86206896551727</v>
      </c>
      <c r="D14" s="24">
        <v>8.1999999999999993</v>
      </c>
      <c r="E14" s="23">
        <f>C14/D14</f>
        <v>33.64171572750211</v>
      </c>
      <c r="F14" s="24">
        <v>82</v>
      </c>
      <c r="G14" s="25"/>
      <c r="H14" s="23">
        <f>E14*F14</f>
        <v>2758.620689655173</v>
      </c>
      <c r="I14" s="26">
        <v>0.2</v>
      </c>
      <c r="J14" s="27">
        <f>H14*I14</f>
        <v>551.72413793103465</v>
      </c>
      <c r="K14" s="2"/>
      <c r="L14" s="2"/>
      <c r="M14" s="2"/>
    </row>
    <row r="15" spans="1:14" x14ac:dyDescent="0.3">
      <c r="A15" s="22">
        <f>A14</f>
        <v>6000</v>
      </c>
      <c r="B15" s="23">
        <v>21.75</v>
      </c>
      <c r="C15" s="23">
        <f>A15/B15</f>
        <v>275.86206896551727</v>
      </c>
      <c r="D15" s="25"/>
      <c r="E15" s="25"/>
      <c r="F15" s="25"/>
      <c r="G15" s="24">
        <v>10</v>
      </c>
      <c r="H15" s="23">
        <f>C15*G15</f>
        <v>2758.6206896551726</v>
      </c>
      <c r="I15" s="26">
        <v>0.2</v>
      </c>
      <c r="J15" s="27">
        <f>H15*I15</f>
        <v>551.72413793103453</v>
      </c>
      <c r="K15" s="2"/>
      <c r="L15" s="2"/>
      <c r="M15" s="2"/>
    </row>
    <row r="16" spans="1:14" ht="12.9" thickBot="1" x14ac:dyDescent="0.35">
      <c r="A16" s="28"/>
      <c r="B16" s="29"/>
      <c r="C16" s="29"/>
      <c r="D16" s="29"/>
      <c r="E16" s="29"/>
      <c r="F16" s="29"/>
      <c r="G16" s="29"/>
      <c r="H16" s="29"/>
      <c r="I16" s="29"/>
      <c r="J16" s="30"/>
      <c r="K16" s="2"/>
      <c r="L16" s="2"/>
      <c r="M16" s="2"/>
      <c r="N16" s="2"/>
    </row>
    <row r="17" spans="1:13" x14ac:dyDescent="0.3">
      <c r="A17" s="2"/>
      <c r="B17" s="2"/>
      <c r="C17" s="2"/>
      <c r="D17" s="2"/>
      <c r="E17" s="2"/>
      <c r="F17" s="2"/>
      <c r="G17" s="2"/>
      <c r="H17" s="2"/>
      <c r="I17" s="2"/>
      <c r="J17" s="2"/>
      <c r="K17" s="2"/>
      <c r="L17" s="2"/>
      <c r="M17" s="2"/>
    </row>
    <row r="18" spans="1:13" ht="12.9" thickBot="1" x14ac:dyDescent="0.35"/>
    <row r="19" spans="1:13" ht="12.9" thickBot="1" x14ac:dyDescent="0.35">
      <c r="A19" s="196" t="s">
        <v>43</v>
      </c>
      <c r="B19" s="197"/>
      <c r="C19" s="197"/>
      <c r="D19" s="197"/>
      <c r="E19" s="197"/>
      <c r="F19" s="197"/>
      <c r="G19" s="198"/>
      <c r="H19" s="2"/>
      <c r="I19" s="2"/>
      <c r="J19" s="2"/>
      <c r="K19" s="2"/>
      <c r="L19" s="2"/>
      <c r="M19" s="2"/>
    </row>
    <row r="20" spans="1:13" s="1" customFormat="1" ht="49.75" x14ac:dyDescent="0.3">
      <c r="A20" s="32" t="s">
        <v>0</v>
      </c>
      <c r="B20" s="33" t="s">
        <v>4</v>
      </c>
      <c r="C20" s="33" t="s">
        <v>5</v>
      </c>
      <c r="D20" s="33" t="s">
        <v>8</v>
      </c>
      <c r="E20" s="33" t="s">
        <v>6</v>
      </c>
      <c r="F20" s="33" t="s">
        <v>7</v>
      </c>
      <c r="G20" s="34" t="s">
        <v>28</v>
      </c>
      <c r="H20" s="9"/>
      <c r="I20" s="3"/>
      <c r="J20" s="3"/>
      <c r="K20" s="3"/>
      <c r="L20" s="3"/>
    </row>
    <row r="21" spans="1:13" x14ac:dyDescent="0.3">
      <c r="A21" s="22">
        <v>6000</v>
      </c>
      <c r="B21" s="24">
        <v>177.7</v>
      </c>
      <c r="C21" s="23">
        <f>A21/B21</f>
        <v>33.764772087788408</v>
      </c>
      <c r="D21" s="24">
        <v>82</v>
      </c>
      <c r="E21" s="23">
        <f>D21*C21</f>
        <v>2768.7113111986496</v>
      </c>
      <c r="F21" s="26">
        <v>0.2</v>
      </c>
      <c r="G21" s="35">
        <f>E21*F21</f>
        <v>553.74226223972994</v>
      </c>
      <c r="H21" s="7"/>
      <c r="I21" s="2"/>
      <c r="J21" s="2"/>
      <c r="K21" s="2"/>
      <c r="L21" s="2"/>
    </row>
    <row r="22" spans="1:13" ht="12.9" thickBot="1" x14ac:dyDescent="0.35">
      <c r="A22" s="28"/>
      <c r="B22" s="29"/>
      <c r="C22" s="29"/>
      <c r="D22" s="29"/>
      <c r="E22" s="29"/>
      <c r="F22" s="29"/>
      <c r="G22" s="36"/>
      <c r="H22" s="31"/>
      <c r="I22" s="7"/>
      <c r="J22" s="2"/>
      <c r="K22" s="2"/>
      <c r="L22" s="2"/>
      <c r="M22" s="2"/>
    </row>
    <row r="23" spans="1:13" x14ac:dyDescent="0.3">
      <c r="A23" s="2"/>
      <c r="B23" s="2"/>
      <c r="C23" s="2"/>
      <c r="D23" s="2"/>
      <c r="E23" s="2"/>
      <c r="F23" s="2"/>
      <c r="G23" s="200"/>
      <c r="H23" s="200"/>
      <c r="I23" s="6"/>
      <c r="J23" s="2"/>
      <c r="K23" s="2"/>
      <c r="L23" s="2"/>
      <c r="M23" s="4"/>
    </row>
    <row r="24" spans="1:13" ht="12.9" thickBot="1" x14ac:dyDescent="0.35">
      <c r="A24" s="2"/>
      <c r="B24" s="2"/>
      <c r="C24" s="2"/>
      <c r="D24" s="2"/>
      <c r="E24" s="2"/>
      <c r="F24" s="2"/>
      <c r="G24" s="2"/>
      <c r="H24" s="2"/>
      <c r="I24" s="2"/>
      <c r="J24" s="2"/>
      <c r="K24" s="2"/>
      <c r="L24" s="2"/>
      <c r="M24" s="2"/>
    </row>
    <row r="25" spans="1:13" ht="12.9" thickBot="1" x14ac:dyDescent="0.35">
      <c r="A25" s="196" t="s">
        <v>22</v>
      </c>
      <c r="B25" s="197"/>
      <c r="C25" s="197"/>
      <c r="D25" s="197"/>
      <c r="E25" s="197"/>
      <c r="F25" s="198"/>
      <c r="G25" s="2"/>
      <c r="H25" s="2"/>
      <c r="I25" s="2"/>
      <c r="J25" s="2"/>
      <c r="K25" s="2"/>
      <c r="L25" s="2"/>
      <c r="M25" s="2"/>
    </row>
    <row r="26" spans="1:13" s="1" customFormat="1" ht="62.15" x14ac:dyDescent="0.3">
      <c r="A26" s="32" t="s">
        <v>17</v>
      </c>
      <c r="B26" s="40" t="s">
        <v>37</v>
      </c>
      <c r="C26" s="33" t="s">
        <v>18</v>
      </c>
      <c r="D26" s="33" t="s">
        <v>7</v>
      </c>
      <c r="E26" s="33" t="s">
        <v>19</v>
      </c>
      <c r="F26" s="51" t="s">
        <v>38</v>
      </c>
      <c r="G26" s="9"/>
      <c r="H26" s="3"/>
      <c r="I26" s="3"/>
      <c r="J26" s="3"/>
      <c r="K26" s="3"/>
    </row>
    <row r="27" spans="1:13" x14ac:dyDescent="0.3">
      <c r="A27" s="22">
        <v>30</v>
      </c>
      <c r="B27" s="24">
        <v>82</v>
      </c>
      <c r="C27" s="23">
        <f>Tableau35[[#This Row],[Heures chômées effectives à noter sous les éléments :
1030 - Salaire horaire 
(en nég. à déduire)
1071 - RHT heures chômées]]*Tableau35[[#This Row],[Salaire horaire de base]]</f>
        <v>2460</v>
      </c>
      <c r="D27" s="41">
        <v>0.2</v>
      </c>
      <c r="E27" s="25"/>
      <c r="F27" s="42">
        <f t="shared" ref="F27" si="0">C27*D27</f>
        <v>492</v>
      </c>
      <c r="G27" s="7"/>
      <c r="H27" s="2"/>
      <c r="I27" s="2"/>
      <c r="J27" s="2"/>
      <c r="K27" s="2"/>
    </row>
    <row r="28" spans="1:13" ht="12.9" thickBot="1" x14ac:dyDescent="0.35">
      <c r="A28" s="43"/>
      <c r="B28" s="44"/>
      <c r="C28" s="44"/>
      <c r="D28" s="44"/>
      <c r="E28" s="44"/>
      <c r="F28" s="45"/>
    </row>
  </sheetData>
  <mergeCells count="8">
    <mergeCell ref="A1:G1"/>
    <mergeCell ref="A11:J11"/>
    <mergeCell ref="A19:G19"/>
    <mergeCell ref="A25:F25"/>
    <mergeCell ref="E2:G2"/>
    <mergeCell ref="E3:G3"/>
    <mergeCell ref="G23:H23"/>
    <mergeCell ref="D12:F12"/>
  </mergeCell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B565-B48B-4AA1-9AA7-6D0FD2A2851A}">
  <dimension ref="A1:N4"/>
  <sheetViews>
    <sheetView workbookViewId="0">
      <selection activeCell="G3" sqref="G3"/>
    </sheetView>
  </sheetViews>
  <sheetFormatPr baseColWidth="10" defaultRowHeight="12.45" x14ac:dyDescent="0.3"/>
  <cols>
    <col min="1" max="1" width="8.84375" customWidth="1"/>
    <col min="2" max="2" width="24.3828125" customWidth="1"/>
    <col min="3" max="3" width="26.3046875" customWidth="1"/>
    <col min="4" max="4" width="15" customWidth="1"/>
    <col min="5" max="5" width="11.3828125" customWidth="1"/>
    <col min="6" max="6" width="12.53515625" customWidth="1"/>
    <col min="7" max="7" width="22" customWidth="1"/>
  </cols>
  <sheetData>
    <row r="1" spans="1:14" x14ac:dyDescent="0.3">
      <c r="A1" s="204" t="s">
        <v>16</v>
      </c>
      <c r="B1" s="204"/>
      <c r="C1" s="204"/>
      <c r="D1" s="204"/>
      <c r="E1" s="204"/>
      <c r="F1" s="204"/>
      <c r="G1" s="205"/>
      <c r="H1" s="2"/>
      <c r="I1" s="2"/>
      <c r="J1" s="2"/>
      <c r="K1" s="2"/>
      <c r="L1" s="2"/>
      <c r="M1" s="2"/>
      <c r="N1" s="2"/>
    </row>
    <row r="2" spans="1:14" s="1" customFormat="1" ht="50.15" thickBot="1" x14ac:dyDescent="0.35">
      <c r="A2" s="10" t="s">
        <v>21</v>
      </c>
      <c r="B2" s="3" t="s">
        <v>17</v>
      </c>
      <c r="C2" s="12" t="s">
        <v>39</v>
      </c>
      <c r="D2" s="3" t="s">
        <v>20</v>
      </c>
      <c r="E2" s="3" t="s">
        <v>7</v>
      </c>
      <c r="F2" s="3" t="s">
        <v>19</v>
      </c>
      <c r="G2" s="13" t="s">
        <v>40</v>
      </c>
      <c r="H2" s="9"/>
      <c r="I2" s="3"/>
      <c r="J2" s="3"/>
      <c r="K2" s="3"/>
      <c r="L2" s="3"/>
    </row>
    <row r="3" spans="1:14" x14ac:dyDescent="0.3">
      <c r="A3" s="38">
        <v>1</v>
      </c>
      <c r="B3" s="11">
        <v>30</v>
      </c>
      <c r="C3" s="11">
        <v>82</v>
      </c>
      <c r="D3" s="2">
        <f>Tableau356[[#This Row],[Nbre heures chômées effectives à noter sous l''élément :
1071 - RHT heures chômées]]*Tableau356[[#This Row],[Salaire horaire de base]]</f>
        <v>2460</v>
      </c>
      <c r="E3" s="14">
        <v>0.2</v>
      </c>
      <c r="F3" s="8"/>
      <c r="G3" s="15">
        <f t="shared" ref="G3:G4" si="0">D3*E3</f>
        <v>492</v>
      </c>
      <c r="H3" s="7"/>
      <c r="I3" s="2"/>
      <c r="J3" s="2"/>
      <c r="K3" s="2"/>
      <c r="L3" s="2"/>
    </row>
    <row r="4" spans="1:14" x14ac:dyDescent="0.3">
      <c r="A4" s="38">
        <v>2</v>
      </c>
      <c r="B4" s="11">
        <v>30</v>
      </c>
      <c r="C4" s="11">
        <v>82</v>
      </c>
      <c r="D4" s="2">
        <f>Tableau356[[#This Row],[Nbre heures chômées effectives à noter sous l''élément :
1071 - RHT heures chômées]]*Tableau356[[#This Row],[Salaire horaire de base]]</f>
        <v>2460</v>
      </c>
      <c r="E4" s="14">
        <v>0.2</v>
      </c>
      <c r="F4" s="16">
        <f>Tableau356[[#This Row],[Salaire horaire de base]]*Tableau356[[#This Row],[Taux de réduction]]</f>
        <v>6</v>
      </c>
      <c r="G4" s="15">
        <f t="shared" si="0"/>
        <v>492</v>
      </c>
    </row>
  </sheetData>
  <mergeCells count="1">
    <mergeCell ref="A1:G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Informations</vt:lpstr>
      <vt:lpstr>Décompte avec explication</vt:lpstr>
      <vt:lpstr>Travailleurs ayant droit</vt:lpstr>
      <vt:lpstr>Tableau des charges</vt:lpstr>
      <vt:lpstr>Mensuels</vt:lpstr>
      <vt:lpstr>Horaire</vt:lpstr>
      <vt:lpstr>'Décompte avec explication'!Zone_d_impression</vt:lpstr>
    </vt:vector>
  </TitlesOfParts>
  <Company>Fédération vaudoise des entrepreneurs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Michaud Laurence;Gaelle.Bujard@fve.ch</dc:creator>
  <cp:lastModifiedBy>Bujard Gaëlle</cp:lastModifiedBy>
  <dcterms:created xsi:type="dcterms:W3CDTF">2020-03-20T09:49:40Z</dcterms:created>
  <dcterms:modified xsi:type="dcterms:W3CDTF">2020-04-03T06:50:02Z</dcterms:modified>
</cp:coreProperties>
</file>